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ide\OneDrive\Desktop\LAVORO\LAVORO EE.LL\3 Sistemi di Valutazione\MIO Consegna\Nuovo SMVP 2023\"/>
    </mc:Choice>
  </mc:AlternateContent>
  <xr:revisionPtr revIDLastSave="0" documentId="13_ncr:1_{719CFAA8-84C9-4284-B068-4D2FCECFD893}" xr6:coauthVersionLast="47" xr6:coauthVersionMax="47" xr10:uidLastSave="{00000000-0000-0000-0000-000000000000}"/>
  <bookViews>
    <workbookView xWindow="-108" yWindow="-108" windowWidth="23256" windowHeight="12576" firstSheet="3" activeTab="5" xr2:uid="{9B5DF31A-49BD-4B0A-ABAE-FB052559D602}"/>
  </bookViews>
  <sheets>
    <sheet name="programmazione" sheetId="3" state="hidden" r:id="rId1"/>
    <sheet name="pesatura obiettivo" sheetId="4" state="hidden" r:id="rId2"/>
    <sheet name="ATTRIBUZIONE" sheetId="2" state="hidden" r:id="rId3"/>
    <sheet name="scheda completa" sheetId="1" r:id="rId4"/>
    <sheet name="valutazione segr" sheetId="5" r:id="rId5"/>
    <sheet name="valutazione dip." sheetId="6" r:id="rId6"/>
  </sheets>
  <definedNames>
    <definedName name="_xlnm.Print_Area" localSheetId="2">ATTRIBUZIONE!$A$1:$D$73</definedName>
    <definedName name="_xlnm.Print_Area" localSheetId="1">'pesatura obiettivo'!$A$1:$AA$71</definedName>
    <definedName name="_xlnm.Print_Area" localSheetId="0">programmazione!$A$1:$S$71</definedName>
    <definedName name="_xlnm.Print_Area" localSheetId="3">'scheda completa'!$A$1:$S$99</definedName>
    <definedName name="_xlnm.Print_Area" localSheetId="5">'valutazione dip.'!$A$1:$L$71</definedName>
    <definedName name="_xlnm.Print_Area" localSheetId="4">'valutazione segr'!$A$1:$L$70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7" i="1" l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46" i="1"/>
  <c r="H11" i="1"/>
  <c r="H12" i="1"/>
  <c r="H13" i="1"/>
  <c r="H14" i="1"/>
  <c r="H15" i="1"/>
  <c r="H16" i="1"/>
  <c r="H17" i="1"/>
  <c r="H18" i="1"/>
  <c r="H10" i="1"/>
  <c r="M12" i="6" l="1"/>
  <c r="N12" i="6"/>
  <c r="O12" i="6"/>
  <c r="P12" i="6"/>
  <c r="Q12" i="6"/>
  <c r="R12" i="6"/>
  <c r="M13" i="6"/>
  <c r="N13" i="6"/>
  <c r="O13" i="6"/>
  <c r="P13" i="6"/>
  <c r="Q13" i="6"/>
  <c r="R13" i="6"/>
  <c r="M14" i="6"/>
  <c r="N14" i="6"/>
  <c r="O14" i="6"/>
  <c r="P14" i="6"/>
  <c r="Q14" i="6"/>
  <c r="R14" i="6"/>
  <c r="M15" i="6"/>
  <c r="N15" i="6"/>
  <c r="O15" i="6"/>
  <c r="P15" i="6"/>
  <c r="Q15" i="6"/>
  <c r="R15" i="6"/>
  <c r="M16" i="6"/>
  <c r="N16" i="6"/>
  <c r="O16" i="6"/>
  <c r="P16" i="6"/>
  <c r="Q16" i="6"/>
  <c r="R16" i="6"/>
  <c r="M17" i="6"/>
  <c r="N17" i="6"/>
  <c r="O17" i="6"/>
  <c r="P17" i="6"/>
  <c r="Q17" i="6"/>
  <c r="R17" i="6"/>
  <c r="M18" i="6"/>
  <c r="N18" i="6"/>
  <c r="O18" i="6"/>
  <c r="P18" i="6"/>
  <c r="Q18" i="6"/>
  <c r="R18" i="6"/>
  <c r="M19" i="6"/>
  <c r="N19" i="6"/>
  <c r="O19" i="6"/>
  <c r="P19" i="6"/>
  <c r="Q19" i="6"/>
  <c r="R19" i="6"/>
  <c r="M20" i="6"/>
  <c r="N20" i="6"/>
  <c r="O20" i="6"/>
  <c r="P20" i="6"/>
  <c r="Q20" i="6"/>
  <c r="R20" i="6"/>
  <c r="M21" i="6"/>
  <c r="N21" i="6"/>
  <c r="O21" i="6"/>
  <c r="P21" i="6"/>
  <c r="Q21" i="6"/>
  <c r="R21" i="6"/>
  <c r="M22" i="6"/>
  <c r="N22" i="6"/>
  <c r="O22" i="6"/>
  <c r="P22" i="6"/>
  <c r="Q22" i="6"/>
  <c r="R22" i="6"/>
  <c r="M23" i="6"/>
  <c r="N23" i="6"/>
  <c r="O23" i="6"/>
  <c r="P23" i="6"/>
  <c r="Q23" i="6"/>
  <c r="R23" i="6"/>
  <c r="R11" i="6"/>
  <c r="Q11" i="6"/>
  <c r="P11" i="6"/>
  <c r="O11" i="6"/>
  <c r="N11" i="6"/>
  <c r="M11" i="6"/>
  <c r="M34" i="6"/>
  <c r="N34" i="6"/>
  <c r="O34" i="6"/>
  <c r="P34" i="6"/>
  <c r="Q34" i="6"/>
  <c r="R34" i="6"/>
  <c r="M35" i="6"/>
  <c r="N35" i="6"/>
  <c r="O35" i="6"/>
  <c r="P35" i="6"/>
  <c r="Q35" i="6"/>
  <c r="R35" i="6"/>
  <c r="M36" i="6"/>
  <c r="N36" i="6"/>
  <c r="O36" i="6"/>
  <c r="P36" i="6"/>
  <c r="Q36" i="6"/>
  <c r="R36" i="6"/>
  <c r="M37" i="6"/>
  <c r="N37" i="6"/>
  <c r="O37" i="6"/>
  <c r="P37" i="6"/>
  <c r="Q37" i="6"/>
  <c r="R37" i="6"/>
  <c r="M38" i="6"/>
  <c r="N38" i="6"/>
  <c r="O38" i="6"/>
  <c r="P38" i="6"/>
  <c r="Q38" i="6"/>
  <c r="R38" i="6"/>
  <c r="M39" i="6"/>
  <c r="N39" i="6"/>
  <c r="O39" i="6"/>
  <c r="P39" i="6"/>
  <c r="Q39" i="6"/>
  <c r="R39" i="6"/>
  <c r="M40" i="6"/>
  <c r="N40" i="6"/>
  <c r="O40" i="6"/>
  <c r="P40" i="6"/>
  <c r="Q40" i="6"/>
  <c r="R40" i="6"/>
  <c r="M41" i="6"/>
  <c r="N41" i="6"/>
  <c r="O41" i="6"/>
  <c r="P41" i="6"/>
  <c r="Q41" i="6"/>
  <c r="R41" i="6"/>
  <c r="M42" i="6"/>
  <c r="N42" i="6"/>
  <c r="O42" i="6"/>
  <c r="P42" i="6"/>
  <c r="Q42" i="6"/>
  <c r="R42" i="6"/>
  <c r="M43" i="6"/>
  <c r="N43" i="6"/>
  <c r="O43" i="6"/>
  <c r="P43" i="6"/>
  <c r="Q43" i="6"/>
  <c r="R43" i="6"/>
  <c r="M44" i="6"/>
  <c r="N44" i="6"/>
  <c r="O44" i="6"/>
  <c r="P44" i="6"/>
  <c r="Q44" i="6"/>
  <c r="R44" i="6"/>
  <c r="M45" i="6"/>
  <c r="N45" i="6"/>
  <c r="O45" i="6"/>
  <c r="P45" i="6"/>
  <c r="Q45" i="6"/>
  <c r="R45" i="6"/>
  <c r="M46" i="6"/>
  <c r="N46" i="6"/>
  <c r="O46" i="6"/>
  <c r="P46" i="6"/>
  <c r="Q46" i="6"/>
  <c r="R46" i="6"/>
  <c r="M47" i="6"/>
  <c r="N47" i="6"/>
  <c r="O47" i="6"/>
  <c r="P47" i="6"/>
  <c r="Q47" i="6"/>
  <c r="R47" i="6"/>
  <c r="M48" i="6"/>
  <c r="N48" i="6"/>
  <c r="O48" i="6"/>
  <c r="P48" i="6"/>
  <c r="Q48" i="6"/>
  <c r="R48" i="6"/>
  <c r="M49" i="6"/>
  <c r="N49" i="6"/>
  <c r="O49" i="6"/>
  <c r="P49" i="6"/>
  <c r="Q49" i="6"/>
  <c r="R49" i="6"/>
  <c r="R33" i="6"/>
  <c r="Q33" i="6"/>
  <c r="P33" i="6"/>
  <c r="O33" i="6"/>
  <c r="N33" i="6"/>
  <c r="M33" i="6"/>
  <c r="N59" i="6"/>
  <c r="O59" i="6"/>
  <c r="P59" i="6"/>
  <c r="Q59" i="6"/>
  <c r="R59" i="6"/>
  <c r="N60" i="6"/>
  <c r="O60" i="6"/>
  <c r="P60" i="6"/>
  <c r="Q60" i="6"/>
  <c r="R60" i="6"/>
  <c r="N61" i="6"/>
  <c r="O61" i="6"/>
  <c r="P61" i="6"/>
  <c r="Q61" i="6"/>
  <c r="R61" i="6"/>
  <c r="N62" i="6"/>
  <c r="O62" i="6"/>
  <c r="P62" i="6"/>
  <c r="Q62" i="6"/>
  <c r="R62" i="6"/>
  <c r="R58" i="6"/>
  <c r="Q58" i="6"/>
  <c r="P58" i="6"/>
  <c r="O58" i="6"/>
  <c r="N58" i="6"/>
  <c r="N58" i="5"/>
  <c r="O58" i="5"/>
  <c r="P58" i="5"/>
  <c r="Q58" i="5"/>
  <c r="R58" i="5"/>
  <c r="N59" i="5"/>
  <c r="O59" i="5"/>
  <c r="P59" i="5"/>
  <c r="Q59" i="5"/>
  <c r="R59" i="5"/>
  <c r="N60" i="5"/>
  <c r="O60" i="5"/>
  <c r="P60" i="5"/>
  <c r="Q60" i="5"/>
  <c r="R60" i="5"/>
  <c r="N61" i="5"/>
  <c r="O61" i="5"/>
  <c r="P61" i="5"/>
  <c r="Q61" i="5"/>
  <c r="R61" i="5"/>
  <c r="R57" i="5"/>
  <c r="Q57" i="5"/>
  <c r="P57" i="5"/>
  <c r="O57" i="5"/>
  <c r="N57" i="5"/>
  <c r="M33" i="5"/>
  <c r="N33" i="5"/>
  <c r="O33" i="5"/>
  <c r="P33" i="5"/>
  <c r="Q33" i="5"/>
  <c r="R33" i="5"/>
  <c r="M34" i="5"/>
  <c r="N34" i="5"/>
  <c r="O34" i="5"/>
  <c r="P34" i="5"/>
  <c r="Q34" i="5"/>
  <c r="R34" i="5"/>
  <c r="M35" i="5"/>
  <c r="N35" i="5"/>
  <c r="O35" i="5"/>
  <c r="P35" i="5"/>
  <c r="Q35" i="5"/>
  <c r="R35" i="5"/>
  <c r="M36" i="5"/>
  <c r="N36" i="5"/>
  <c r="O36" i="5"/>
  <c r="P36" i="5"/>
  <c r="Q36" i="5"/>
  <c r="R36" i="5"/>
  <c r="M37" i="5"/>
  <c r="N37" i="5"/>
  <c r="O37" i="5"/>
  <c r="P37" i="5"/>
  <c r="Q37" i="5"/>
  <c r="R37" i="5"/>
  <c r="M38" i="5"/>
  <c r="N38" i="5"/>
  <c r="O38" i="5"/>
  <c r="P38" i="5"/>
  <c r="Q38" i="5"/>
  <c r="R38" i="5"/>
  <c r="M39" i="5"/>
  <c r="N39" i="5"/>
  <c r="O39" i="5"/>
  <c r="P39" i="5"/>
  <c r="Q39" i="5"/>
  <c r="R39" i="5"/>
  <c r="M40" i="5"/>
  <c r="N40" i="5"/>
  <c r="O40" i="5"/>
  <c r="P40" i="5"/>
  <c r="Q40" i="5"/>
  <c r="R40" i="5"/>
  <c r="M41" i="5"/>
  <c r="N41" i="5"/>
  <c r="O41" i="5"/>
  <c r="P41" i="5"/>
  <c r="Q41" i="5"/>
  <c r="R41" i="5"/>
  <c r="M42" i="5"/>
  <c r="N42" i="5"/>
  <c r="O42" i="5"/>
  <c r="P42" i="5"/>
  <c r="Q42" i="5"/>
  <c r="R42" i="5"/>
  <c r="M43" i="5"/>
  <c r="N43" i="5"/>
  <c r="O43" i="5"/>
  <c r="P43" i="5"/>
  <c r="Q43" i="5"/>
  <c r="R43" i="5"/>
  <c r="M44" i="5"/>
  <c r="N44" i="5"/>
  <c r="O44" i="5"/>
  <c r="P44" i="5"/>
  <c r="Q44" i="5"/>
  <c r="R44" i="5"/>
  <c r="M45" i="5"/>
  <c r="N45" i="5"/>
  <c r="O45" i="5"/>
  <c r="P45" i="5"/>
  <c r="Q45" i="5"/>
  <c r="R45" i="5"/>
  <c r="M46" i="5"/>
  <c r="N46" i="5"/>
  <c r="O46" i="5"/>
  <c r="P46" i="5"/>
  <c r="Q46" i="5"/>
  <c r="R46" i="5"/>
  <c r="M47" i="5"/>
  <c r="N47" i="5"/>
  <c r="O47" i="5"/>
  <c r="P47" i="5"/>
  <c r="Q47" i="5"/>
  <c r="R47" i="5"/>
  <c r="M48" i="5"/>
  <c r="N48" i="5"/>
  <c r="O48" i="5"/>
  <c r="P48" i="5"/>
  <c r="Q48" i="5"/>
  <c r="R48" i="5"/>
  <c r="M32" i="5"/>
  <c r="R32" i="5"/>
  <c r="Q32" i="5"/>
  <c r="P32" i="5"/>
  <c r="O32" i="5"/>
  <c r="N32" i="5"/>
  <c r="M11" i="5"/>
  <c r="N11" i="5"/>
  <c r="O11" i="5"/>
  <c r="P11" i="5"/>
  <c r="Q11" i="5"/>
  <c r="R11" i="5"/>
  <c r="M12" i="5"/>
  <c r="N12" i="5"/>
  <c r="O12" i="5"/>
  <c r="P12" i="5"/>
  <c r="Q12" i="5"/>
  <c r="R12" i="5"/>
  <c r="M13" i="5"/>
  <c r="N13" i="5"/>
  <c r="O13" i="5"/>
  <c r="P13" i="5"/>
  <c r="Q13" i="5"/>
  <c r="R13" i="5"/>
  <c r="M14" i="5"/>
  <c r="N14" i="5"/>
  <c r="O14" i="5"/>
  <c r="P14" i="5"/>
  <c r="Q14" i="5"/>
  <c r="R14" i="5"/>
  <c r="M15" i="5"/>
  <c r="N15" i="5"/>
  <c r="O15" i="5"/>
  <c r="P15" i="5"/>
  <c r="Q15" i="5"/>
  <c r="R15" i="5"/>
  <c r="M16" i="5"/>
  <c r="N16" i="5"/>
  <c r="O16" i="5"/>
  <c r="P16" i="5"/>
  <c r="Q16" i="5"/>
  <c r="R16" i="5"/>
  <c r="M17" i="5"/>
  <c r="N17" i="5"/>
  <c r="O17" i="5"/>
  <c r="P17" i="5"/>
  <c r="Q17" i="5"/>
  <c r="R17" i="5"/>
  <c r="M18" i="5"/>
  <c r="N18" i="5"/>
  <c r="O18" i="5"/>
  <c r="P18" i="5"/>
  <c r="Q18" i="5"/>
  <c r="R18" i="5"/>
  <c r="M19" i="5"/>
  <c r="N19" i="5"/>
  <c r="O19" i="5"/>
  <c r="P19" i="5"/>
  <c r="Q19" i="5"/>
  <c r="R19" i="5"/>
  <c r="M20" i="5"/>
  <c r="N20" i="5"/>
  <c r="O20" i="5"/>
  <c r="P20" i="5"/>
  <c r="Q20" i="5"/>
  <c r="R20" i="5"/>
  <c r="M21" i="5"/>
  <c r="N21" i="5"/>
  <c r="O21" i="5"/>
  <c r="P21" i="5"/>
  <c r="Q21" i="5"/>
  <c r="R21" i="5"/>
  <c r="M22" i="5"/>
  <c r="N22" i="5"/>
  <c r="O22" i="5"/>
  <c r="P22" i="5"/>
  <c r="Q22" i="5"/>
  <c r="R22" i="5"/>
  <c r="M10" i="5"/>
  <c r="R10" i="5"/>
  <c r="Q10" i="5"/>
  <c r="P10" i="5"/>
  <c r="O10" i="5"/>
  <c r="N10" i="5"/>
  <c r="T11" i="1"/>
  <c r="U11" i="1"/>
  <c r="V11" i="1"/>
  <c r="W11" i="1"/>
  <c r="X11" i="1"/>
  <c r="Y11" i="1"/>
  <c r="T12" i="1"/>
  <c r="U12" i="1"/>
  <c r="V12" i="1"/>
  <c r="W12" i="1"/>
  <c r="X12" i="1"/>
  <c r="Y12" i="1"/>
  <c r="T13" i="1"/>
  <c r="U13" i="1"/>
  <c r="V13" i="1"/>
  <c r="W13" i="1"/>
  <c r="X13" i="1"/>
  <c r="Y13" i="1"/>
  <c r="T14" i="1"/>
  <c r="U14" i="1"/>
  <c r="V14" i="1"/>
  <c r="W14" i="1"/>
  <c r="X14" i="1"/>
  <c r="Y14" i="1"/>
  <c r="T15" i="1"/>
  <c r="U15" i="1"/>
  <c r="V15" i="1"/>
  <c r="W15" i="1"/>
  <c r="X15" i="1"/>
  <c r="Y15" i="1"/>
  <c r="T16" i="1"/>
  <c r="U16" i="1"/>
  <c r="V16" i="1"/>
  <c r="W16" i="1"/>
  <c r="X16" i="1"/>
  <c r="Y16" i="1"/>
  <c r="T17" i="1"/>
  <c r="U17" i="1"/>
  <c r="V17" i="1"/>
  <c r="W17" i="1"/>
  <c r="X17" i="1"/>
  <c r="Y17" i="1"/>
  <c r="T18" i="1"/>
  <c r="U18" i="1"/>
  <c r="V18" i="1"/>
  <c r="W18" i="1"/>
  <c r="X18" i="1"/>
  <c r="Y18" i="1"/>
  <c r="T19" i="1"/>
  <c r="U19" i="1"/>
  <c r="V19" i="1"/>
  <c r="W19" i="1"/>
  <c r="X19" i="1"/>
  <c r="Y19" i="1"/>
  <c r="T20" i="1"/>
  <c r="U20" i="1"/>
  <c r="V20" i="1"/>
  <c r="W20" i="1"/>
  <c r="X20" i="1"/>
  <c r="Y20" i="1"/>
  <c r="T21" i="1"/>
  <c r="U21" i="1"/>
  <c r="V21" i="1"/>
  <c r="W21" i="1"/>
  <c r="X21" i="1"/>
  <c r="Y21" i="1"/>
  <c r="T22" i="1"/>
  <c r="U22" i="1"/>
  <c r="V22" i="1"/>
  <c r="W22" i="1"/>
  <c r="X22" i="1"/>
  <c r="Y22" i="1"/>
  <c r="T23" i="1"/>
  <c r="U23" i="1"/>
  <c r="V23" i="1"/>
  <c r="W23" i="1"/>
  <c r="X23" i="1"/>
  <c r="Y23" i="1"/>
  <c r="T24" i="1"/>
  <c r="U24" i="1"/>
  <c r="V24" i="1"/>
  <c r="W24" i="1"/>
  <c r="X24" i="1"/>
  <c r="Y24" i="1"/>
  <c r="T25" i="1"/>
  <c r="U25" i="1"/>
  <c r="V25" i="1"/>
  <c r="W25" i="1"/>
  <c r="X25" i="1"/>
  <c r="Y25" i="1"/>
  <c r="T26" i="1"/>
  <c r="U26" i="1"/>
  <c r="V26" i="1"/>
  <c r="W26" i="1"/>
  <c r="X26" i="1"/>
  <c r="Y26" i="1"/>
  <c r="T27" i="1"/>
  <c r="U27" i="1"/>
  <c r="V27" i="1"/>
  <c r="W27" i="1"/>
  <c r="X27" i="1"/>
  <c r="Y27" i="1"/>
  <c r="T28" i="1"/>
  <c r="U28" i="1"/>
  <c r="V28" i="1"/>
  <c r="W28" i="1"/>
  <c r="X28" i="1"/>
  <c r="Y28" i="1"/>
  <c r="T29" i="1"/>
  <c r="U29" i="1"/>
  <c r="V29" i="1"/>
  <c r="W29" i="1"/>
  <c r="X29" i="1"/>
  <c r="Y29" i="1"/>
  <c r="T30" i="1"/>
  <c r="U30" i="1"/>
  <c r="V30" i="1"/>
  <c r="W30" i="1"/>
  <c r="X30" i="1"/>
  <c r="Y30" i="1"/>
  <c r="T31" i="1"/>
  <c r="U31" i="1"/>
  <c r="V31" i="1"/>
  <c r="W31" i="1"/>
  <c r="X31" i="1"/>
  <c r="Y31" i="1"/>
  <c r="T32" i="1"/>
  <c r="U32" i="1"/>
  <c r="V32" i="1"/>
  <c r="W32" i="1"/>
  <c r="X32" i="1"/>
  <c r="Y32" i="1"/>
  <c r="T33" i="1"/>
  <c r="U33" i="1"/>
  <c r="V33" i="1"/>
  <c r="W33" i="1"/>
  <c r="X33" i="1"/>
  <c r="Y33" i="1"/>
  <c r="T34" i="1"/>
  <c r="U34" i="1"/>
  <c r="V34" i="1"/>
  <c r="W34" i="1"/>
  <c r="X34" i="1"/>
  <c r="Y34" i="1"/>
  <c r="T35" i="1"/>
  <c r="U35" i="1"/>
  <c r="V35" i="1"/>
  <c r="W35" i="1"/>
  <c r="X35" i="1"/>
  <c r="Y35" i="1"/>
  <c r="T36" i="1"/>
  <c r="U36" i="1"/>
  <c r="V36" i="1"/>
  <c r="W36" i="1"/>
  <c r="X36" i="1"/>
  <c r="Y36" i="1"/>
  <c r="U82" i="1"/>
  <c r="V82" i="1"/>
  <c r="W82" i="1"/>
  <c r="X82" i="1"/>
  <c r="Y82" i="1"/>
  <c r="U83" i="1"/>
  <c r="V83" i="1"/>
  <c r="W83" i="1"/>
  <c r="X83" i="1"/>
  <c r="Y83" i="1"/>
  <c r="U84" i="1"/>
  <c r="V84" i="1"/>
  <c r="W84" i="1"/>
  <c r="X84" i="1"/>
  <c r="Y84" i="1"/>
  <c r="U85" i="1"/>
  <c r="V85" i="1"/>
  <c r="W85" i="1"/>
  <c r="X85" i="1"/>
  <c r="Y85" i="1"/>
  <c r="U86" i="1"/>
  <c r="V86" i="1"/>
  <c r="W86" i="1"/>
  <c r="X86" i="1"/>
  <c r="Y86" i="1"/>
  <c r="U87" i="1"/>
  <c r="V87" i="1"/>
  <c r="W87" i="1"/>
  <c r="X87" i="1"/>
  <c r="Y87" i="1"/>
  <c r="U88" i="1"/>
  <c r="V88" i="1"/>
  <c r="W88" i="1"/>
  <c r="X88" i="1"/>
  <c r="Y88" i="1"/>
  <c r="U89" i="1"/>
  <c r="V89" i="1"/>
  <c r="W89" i="1"/>
  <c r="X89" i="1"/>
  <c r="Y89" i="1"/>
  <c r="U90" i="1"/>
  <c r="Z90" i="1" s="1"/>
  <c r="V90" i="1"/>
  <c r="W90" i="1"/>
  <c r="X90" i="1"/>
  <c r="Y90" i="1"/>
  <c r="X81" i="1"/>
  <c r="W81" i="1"/>
  <c r="V81" i="1"/>
  <c r="T47" i="1"/>
  <c r="U47" i="1"/>
  <c r="V47" i="1"/>
  <c r="W47" i="1"/>
  <c r="X47" i="1"/>
  <c r="Y47" i="1"/>
  <c r="T48" i="1"/>
  <c r="U48" i="1"/>
  <c r="V48" i="1"/>
  <c r="W48" i="1"/>
  <c r="X48" i="1"/>
  <c r="Y48" i="1"/>
  <c r="T49" i="1"/>
  <c r="U49" i="1"/>
  <c r="V49" i="1"/>
  <c r="W49" i="1"/>
  <c r="X49" i="1"/>
  <c r="Y49" i="1"/>
  <c r="T50" i="1"/>
  <c r="U50" i="1"/>
  <c r="V50" i="1"/>
  <c r="W50" i="1"/>
  <c r="X50" i="1"/>
  <c r="Y50" i="1"/>
  <c r="T51" i="1"/>
  <c r="U51" i="1"/>
  <c r="V51" i="1"/>
  <c r="W51" i="1"/>
  <c r="X51" i="1"/>
  <c r="Y51" i="1"/>
  <c r="T52" i="1"/>
  <c r="U52" i="1"/>
  <c r="V52" i="1"/>
  <c r="W52" i="1"/>
  <c r="X52" i="1"/>
  <c r="Y52" i="1"/>
  <c r="T53" i="1"/>
  <c r="U53" i="1"/>
  <c r="V53" i="1"/>
  <c r="W53" i="1"/>
  <c r="X53" i="1"/>
  <c r="Y53" i="1"/>
  <c r="T54" i="1"/>
  <c r="U54" i="1"/>
  <c r="V54" i="1"/>
  <c r="W54" i="1"/>
  <c r="X54" i="1"/>
  <c r="Y54" i="1"/>
  <c r="T55" i="1"/>
  <c r="U55" i="1"/>
  <c r="V55" i="1"/>
  <c r="W55" i="1"/>
  <c r="X55" i="1"/>
  <c r="Y55" i="1"/>
  <c r="T56" i="1"/>
  <c r="U56" i="1"/>
  <c r="V56" i="1"/>
  <c r="W56" i="1"/>
  <c r="X56" i="1"/>
  <c r="Y56" i="1"/>
  <c r="T57" i="1"/>
  <c r="U57" i="1"/>
  <c r="V57" i="1"/>
  <c r="W57" i="1"/>
  <c r="X57" i="1"/>
  <c r="Y57" i="1"/>
  <c r="T58" i="1"/>
  <c r="U58" i="1"/>
  <c r="V58" i="1"/>
  <c r="W58" i="1"/>
  <c r="X58" i="1"/>
  <c r="Y58" i="1"/>
  <c r="T59" i="1"/>
  <c r="U59" i="1"/>
  <c r="V59" i="1"/>
  <c r="W59" i="1"/>
  <c r="X59" i="1"/>
  <c r="Y59" i="1"/>
  <c r="T60" i="1"/>
  <c r="U60" i="1"/>
  <c r="V60" i="1"/>
  <c r="W60" i="1"/>
  <c r="X60" i="1"/>
  <c r="Y60" i="1"/>
  <c r="T61" i="1"/>
  <c r="U61" i="1"/>
  <c r="V61" i="1"/>
  <c r="W61" i="1"/>
  <c r="X61" i="1"/>
  <c r="Y61" i="1"/>
  <c r="T62" i="1"/>
  <c r="U62" i="1"/>
  <c r="V62" i="1"/>
  <c r="W62" i="1"/>
  <c r="X62" i="1"/>
  <c r="Y62" i="1"/>
  <c r="T63" i="1"/>
  <c r="U63" i="1"/>
  <c r="V63" i="1"/>
  <c r="W63" i="1"/>
  <c r="X63" i="1"/>
  <c r="Y63" i="1"/>
  <c r="T64" i="1"/>
  <c r="U64" i="1"/>
  <c r="V64" i="1"/>
  <c r="W64" i="1"/>
  <c r="X64" i="1"/>
  <c r="Y64" i="1"/>
  <c r="T65" i="1"/>
  <c r="U65" i="1"/>
  <c r="V65" i="1"/>
  <c r="W65" i="1"/>
  <c r="X65" i="1"/>
  <c r="Y65" i="1"/>
  <c r="T66" i="1"/>
  <c r="U66" i="1"/>
  <c r="V66" i="1"/>
  <c r="W66" i="1"/>
  <c r="X66" i="1"/>
  <c r="Y66" i="1"/>
  <c r="T67" i="1"/>
  <c r="U67" i="1"/>
  <c r="V67" i="1"/>
  <c r="W67" i="1"/>
  <c r="X67" i="1"/>
  <c r="Y67" i="1"/>
  <c r="T68" i="1"/>
  <c r="U68" i="1"/>
  <c r="V68" i="1"/>
  <c r="W68" i="1"/>
  <c r="X68" i="1"/>
  <c r="Y68" i="1"/>
  <c r="T69" i="1"/>
  <c r="U69" i="1"/>
  <c r="V69" i="1"/>
  <c r="W69" i="1"/>
  <c r="X69" i="1"/>
  <c r="Y69" i="1"/>
  <c r="T70" i="1"/>
  <c r="U70" i="1"/>
  <c r="V70" i="1"/>
  <c r="W70" i="1"/>
  <c r="X70" i="1"/>
  <c r="Y70" i="1"/>
  <c r="T71" i="1"/>
  <c r="U71" i="1"/>
  <c r="V71" i="1"/>
  <c r="W71" i="1"/>
  <c r="X71" i="1"/>
  <c r="Y71" i="1"/>
  <c r="T72" i="1"/>
  <c r="U72" i="1"/>
  <c r="V72" i="1"/>
  <c r="W72" i="1"/>
  <c r="X72" i="1"/>
  <c r="Y72" i="1"/>
  <c r="X46" i="1"/>
  <c r="W46" i="1"/>
  <c r="V46" i="1"/>
  <c r="U46" i="1"/>
  <c r="T46" i="1"/>
  <c r="X10" i="1"/>
  <c r="W10" i="1"/>
  <c r="V10" i="1"/>
  <c r="Y46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J8" i="4"/>
  <c r="Z88" i="1" l="1"/>
  <c r="Z85" i="1"/>
  <c r="Z83" i="1"/>
  <c r="Z86" i="1"/>
  <c r="Z89" i="1"/>
  <c r="Z84" i="1"/>
  <c r="Z87" i="1"/>
  <c r="Z82" i="1"/>
  <c r="H73" i="1"/>
  <c r="H37" i="1"/>
  <c r="I53" i="1" l="1"/>
  <c r="K53" i="1" s="1"/>
  <c r="Z53" i="1" s="1"/>
  <c r="I61" i="1"/>
  <c r="K61" i="1" s="1"/>
  <c r="Z61" i="1" s="1"/>
  <c r="I69" i="1"/>
  <c r="K69" i="1" s="1"/>
  <c r="Z69" i="1" s="1"/>
  <c r="I56" i="1"/>
  <c r="I49" i="1"/>
  <c r="K49" i="1" s="1"/>
  <c r="Z49" i="1" s="1"/>
  <c r="I68" i="1"/>
  <c r="K68" i="1" s="1"/>
  <c r="Z68" i="1" s="1"/>
  <c r="I54" i="1"/>
  <c r="K54" i="1" s="1"/>
  <c r="Z54" i="1" s="1"/>
  <c r="I62" i="1"/>
  <c r="K62" i="1" s="1"/>
  <c r="Z62" i="1" s="1"/>
  <c r="I70" i="1"/>
  <c r="I48" i="1"/>
  <c r="K48" i="1" s="1"/>
  <c r="Z48" i="1" s="1"/>
  <c r="I72" i="1"/>
  <c r="K72" i="1" s="1"/>
  <c r="Z72" i="1" s="1"/>
  <c r="I65" i="1"/>
  <c r="I52" i="1"/>
  <c r="K52" i="1" s="1"/>
  <c r="Z52" i="1" s="1"/>
  <c r="I47" i="1"/>
  <c r="K47" i="1" s="1"/>
  <c r="Z47" i="1" s="1"/>
  <c r="I55" i="1"/>
  <c r="K55" i="1" s="1"/>
  <c r="Z55" i="1" s="1"/>
  <c r="I63" i="1"/>
  <c r="K63" i="1" s="1"/>
  <c r="Z63" i="1" s="1"/>
  <c r="I71" i="1"/>
  <c r="K71" i="1" s="1"/>
  <c r="Z71" i="1" s="1"/>
  <c r="I64" i="1"/>
  <c r="K64" i="1" s="1"/>
  <c r="Z64" i="1" s="1"/>
  <c r="I57" i="1"/>
  <c r="K57" i="1" s="1"/>
  <c r="Z57" i="1" s="1"/>
  <c r="I60" i="1"/>
  <c r="K60" i="1" s="1"/>
  <c r="Z60" i="1" s="1"/>
  <c r="I50" i="1"/>
  <c r="K50" i="1" s="1"/>
  <c r="Z50" i="1" s="1"/>
  <c r="I58" i="1"/>
  <c r="K58" i="1" s="1"/>
  <c r="Z58" i="1" s="1"/>
  <c r="I66" i="1"/>
  <c r="K66" i="1" s="1"/>
  <c r="Z66" i="1" s="1"/>
  <c r="I51" i="1"/>
  <c r="K51" i="1" s="1"/>
  <c r="Z51" i="1" s="1"/>
  <c r="I59" i="1"/>
  <c r="I67" i="1"/>
  <c r="K67" i="1" s="1"/>
  <c r="Z67" i="1" s="1"/>
  <c r="I46" i="1"/>
  <c r="K46" i="1" s="1"/>
  <c r="Z46" i="1" s="1"/>
  <c r="I73" i="1"/>
  <c r="K59" i="1"/>
  <c r="Z59" i="1" s="1"/>
  <c r="K56" i="1"/>
  <c r="Z56" i="1" s="1"/>
  <c r="K65" i="1"/>
  <c r="Z65" i="1" s="1"/>
  <c r="K70" i="1"/>
  <c r="Z70" i="1" s="1"/>
  <c r="I14" i="1"/>
  <c r="K14" i="1" s="1"/>
  <c r="I10" i="1"/>
  <c r="K10" i="1" s="1"/>
  <c r="I30" i="1"/>
  <c r="K30" i="1" s="1"/>
  <c r="Z30" i="1" s="1"/>
  <c r="I25" i="1"/>
  <c r="K25" i="1" s="1"/>
  <c r="Z25" i="1" s="1"/>
  <c r="I33" i="1"/>
  <c r="K33" i="1" s="1"/>
  <c r="Z33" i="1" s="1"/>
  <c r="I15" i="1"/>
  <c r="K15" i="1" s="1"/>
  <c r="I35" i="1"/>
  <c r="K35" i="1" s="1"/>
  <c r="Z35" i="1" s="1"/>
  <c r="I23" i="1"/>
  <c r="K23" i="1" s="1"/>
  <c r="Z23" i="1" s="1"/>
  <c r="I18" i="1"/>
  <c r="K18" i="1" s="1"/>
  <c r="I20" i="1"/>
  <c r="K20" i="1" s="1"/>
  <c r="I31" i="1"/>
  <c r="K31" i="1" s="1"/>
  <c r="Z31" i="1" s="1"/>
  <c r="I26" i="1"/>
  <c r="K26" i="1" s="1"/>
  <c r="Z26" i="1" s="1"/>
  <c r="I28" i="1"/>
  <c r="K28" i="1" s="1"/>
  <c r="Z28" i="1" s="1"/>
  <c r="I12" i="1"/>
  <c r="K12" i="1" s="1"/>
  <c r="I16" i="1"/>
  <c r="K16" i="1" s="1"/>
  <c r="I34" i="1"/>
  <c r="K34" i="1" s="1"/>
  <c r="Z34" i="1" s="1"/>
  <c r="I36" i="1"/>
  <c r="K36" i="1" s="1"/>
  <c r="I24" i="1"/>
  <c r="K24" i="1" s="1"/>
  <c r="Z24" i="1" s="1"/>
  <c r="I11" i="1"/>
  <c r="K11" i="1" s="1"/>
  <c r="I13" i="1"/>
  <c r="K13" i="1" s="1"/>
  <c r="I32" i="1"/>
  <c r="K32" i="1" s="1"/>
  <c r="Z32" i="1" s="1"/>
  <c r="I19" i="1"/>
  <c r="K19" i="1" s="1"/>
  <c r="I21" i="1"/>
  <c r="K21" i="1" s="1"/>
  <c r="I22" i="1"/>
  <c r="K22" i="1" s="1"/>
  <c r="Z22" i="1" s="1"/>
  <c r="I17" i="1"/>
  <c r="K17" i="1" s="1"/>
  <c r="I27" i="1"/>
  <c r="K27" i="1" s="1"/>
  <c r="Z27" i="1" s="1"/>
  <c r="I29" i="1"/>
  <c r="K29" i="1" s="1"/>
  <c r="Z29" i="1" s="1"/>
  <c r="K37" i="1" l="1"/>
  <c r="L37" i="1" s="1"/>
  <c r="I37" i="1"/>
  <c r="T9" i="4" l="1"/>
  <c r="U9" i="4"/>
  <c r="V9" i="4"/>
  <c r="W9" i="4"/>
  <c r="X9" i="4"/>
  <c r="Y9" i="4"/>
  <c r="T10" i="4"/>
  <c r="U10" i="4"/>
  <c r="V10" i="4"/>
  <c r="W10" i="4"/>
  <c r="X10" i="4"/>
  <c r="Y10" i="4"/>
  <c r="T11" i="4"/>
  <c r="U11" i="4"/>
  <c r="V11" i="4"/>
  <c r="W11" i="4"/>
  <c r="X11" i="4"/>
  <c r="Y11" i="4"/>
  <c r="T12" i="4"/>
  <c r="U12" i="4"/>
  <c r="V12" i="4"/>
  <c r="W12" i="4"/>
  <c r="X12" i="4"/>
  <c r="Y12" i="4"/>
  <c r="T13" i="4"/>
  <c r="U13" i="4"/>
  <c r="V13" i="4"/>
  <c r="W13" i="4"/>
  <c r="X13" i="4"/>
  <c r="Y13" i="4"/>
  <c r="T14" i="4"/>
  <c r="U14" i="4"/>
  <c r="V14" i="4"/>
  <c r="W14" i="4"/>
  <c r="X14" i="4"/>
  <c r="Y14" i="4"/>
  <c r="T15" i="4"/>
  <c r="U15" i="4"/>
  <c r="V15" i="4"/>
  <c r="W15" i="4"/>
  <c r="X15" i="4"/>
  <c r="Y15" i="4"/>
  <c r="T16" i="4"/>
  <c r="U16" i="4"/>
  <c r="V16" i="4"/>
  <c r="W16" i="4"/>
  <c r="X16" i="4"/>
  <c r="Y16" i="4"/>
  <c r="T17" i="4"/>
  <c r="U17" i="4"/>
  <c r="V17" i="4"/>
  <c r="W17" i="4"/>
  <c r="X17" i="4"/>
  <c r="Y17" i="4"/>
  <c r="T18" i="4"/>
  <c r="U18" i="4"/>
  <c r="V18" i="4"/>
  <c r="W18" i="4"/>
  <c r="X18" i="4"/>
  <c r="Y18" i="4"/>
  <c r="T19" i="4"/>
  <c r="U19" i="4"/>
  <c r="V19" i="4"/>
  <c r="W19" i="4"/>
  <c r="X19" i="4"/>
  <c r="Y19" i="4"/>
  <c r="T20" i="4"/>
  <c r="U20" i="4"/>
  <c r="V20" i="4"/>
  <c r="W20" i="4"/>
  <c r="X20" i="4"/>
  <c r="Y20" i="4"/>
  <c r="T21" i="4"/>
  <c r="U21" i="4"/>
  <c r="V21" i="4"/>
  <c r="W21" i="4"/>
  <c r="X21" i="4"/>
  <c r="Y21" i="4"/>
  <c r="T22" i="4"/>
  <c r="U22" i="4"/>
  <c r="V22" i="4"/>
  <c r="W22" i="4"/>
  <c r="X22" i="4"/>
  <c r="Y22" i="4"/>
  <c r="T23" i="4"/>
  <c r="U23" i="4"/>
  <c r="V23" i="4"/>
  <c r="W23" i="4"/>
  <c r="X23" i="4"/>
  <c r="Y23" i="4"/>
  <c r="T24" i="4"/>
  <c r="U24" i="4"/>
  <c r="V24" i="4"/>
  <c r="W24" i="4"/>
  <c r="X24" i="4"/>
  <c r="Y24" i="4"/>
  <c r="T25" i="4"/>
  <c r="U25" i="4"/>
  <c r="V25" i="4"/>
  <c r="W25" i="4"/>
  <c r="X25" i="4"/>
  <c r="Y25" i="4"/>
  <c r="T26" i="4"/>
  <c r="U26" i="4"/>
  <c r="V26" i="4"/>
  <c r="W26" i="4"/>
  <c r="X26" i="4"/>
  <c r="Y26" i="4"/>
  <c r="T27" i="4"/>
  <c r="U27" i="4"/>
  <c r="V27" i="4"/>
  <c r="W27" i="4"/>
  <c r="X27" i="4"/>
  <c r="Y27" i="4"/>
  <c r="T28" i="4"/>
  <c r="U28" i="4"/>
  <c r="V28" i="4"/>
  <c r="W28" i="4"/>
  <c r="X28" i="4"/>
  <c r="Y28" i="4"/>
  <c r="T29" i="4"/>
  <c r="U29" i="4"/>
  <c r="V29" i="4"/>
  <c r="W29" i="4"/>
  <c r="X29" i="4"/>
  <c r="Y29" i="4"/>
  <c r="T30" i="4"/>
  <c r="U30" i="4"/>
  <c r="V30" i="4"/>
  <c r="W30" i="4"/>
  <c r="X30" i="4"/>
  <c r="Y30" i="4"/>
  <c r="T31" i="4"/>
  <c r="U31" i="4"/>
  <c r="V31" i="4"/>
  <c r="W31" i="4"/>
  <c r="X31" i="4"/>
  <c r="Y31" i="4"/>
  <c r="T32" i="4"/>
  <c r="U32" i="4"/>
  <c r="V32" i="4"/>
  <c r="W32" i="4"/>
  <c r="X32" i="4"/>
  <c r="Y32" i="4"/>
  <c r="T33" i="4"/>
  <c r="U33" i="4"/>
  <c r="V33" i="4"/>
  <c r="W33" i="4"/>
  <c r="X33" i="4"/>
  <c r="Y33" i="4"/>
  <c r="Y8" i="4"/>
  <c r="X8" i="4"/>
  <c r="W8" i="4"/>
  <c r="V8" i="4"/>
  <c r="U8" i="4"/>
  <c r="T8" i="4"/>
  <c r="G8" i="4"/>
  <c r="H8" i="4" s="1"/>
  <c r="G42" i="4"/>
  <c r="H42" i="4" s="1"/>
  <c r="G43" i="4"/>
  <c r="H43" i="4" s="1"/>
  <c r="G44" i="4"/>
  <c r="H44" i="4" s="1"/>
  <c r="G45" i="4"/>
  <c r="H45" i="4" s="1"/>
  <c r="G46" i="4"/>
  <c r="H46" i="4" s="1"/>
  <c r="G47" i="4"/>
  <c r="H47" i="4" s="1"/>
  <c r="G48" i="4"/>
  <c r="H48" i="4" s="1"/>
  <c r="G49" i="4"/>
  <c r="H49" i="4" s="1"/>
  <c r="G50" i="4"/>
  <c r="H50" i="4" s="1"/>
  <c r="G51" i="4"/>
  <c r="H51" i="4" s="1"/>
  <c r="G52" i="4"/>
  <c r="H52" i="4" s="1"/>
  <c r="G53" i="4"/>
  <c r="H53" i="4" s="1"/>
  <c r="G54" i="4"/>
  <c r="H54" i="4" s="1"/>
  <c r="G55" i="4"/>
  <c r="H55" i="4" s="1"/>
  <c r="G56" i="4"/>
  <c r="H56" i="4" s="1"/>
  <c r="G57" i="4"/>
  <c r="H57" i="4" s="1"/>
  <c r="G58" i="4"/>
  <c r="H58" i="4" s="1"/>
  <c r="G59" i="4"/>
  <c r="H59" i="4" s="1"/>
  <c r="G60" i="4"/>
  <c r="H60" i="4" s="1"/>
  <c r="G61" i="4"/>
  <c r="H61" i="4" s="1"/>
  <c r="G62" i="4"/>
  <c r="H62" i="4" s="1"/>
  <c r="G63" i="4"/>
  <c r="H63" i="4" s="1"/>
  <c r="G64" i="4"/>
  <c r="H64" i="4" s="1"/>
  <c r="G65" i="4"/>
  <c r="H65" i="4" s="1"/>
  <c r="G66" i="4"/>
  <c r="H66" i="4" s="1"/>
  <c r="G67" i="4"/>
  <c r="H67" i="4" s="1"/>
  <c r="G68" i="4"/>
  <c r="H68" i="4" s="1"/>
  <c r="G69" i="4"/>
  <c r="H69" i="4" s="1"/>
  <c r="G70" i="4"/>
  <c r="H70" i="4" s="1"/>
  <c r="G41" i="4"/>
  <c r="H41" i="4" s="1"/>
  <c r="G9" i="4"/>
  <c r="H9" i="4" s="1"/>
  <c r="G10" i="4"/>
  <c r="H10" i="4" s="1"/>
  <c r="G11" i="4"/>
  <c r="H11" i="4" s="1"/>
  <c r="G12" i="4"/>
  <c r="H12" i="4" s="1"/>
  <c r="G13" i="4"/>
  <c r="H13" i="4" s="1"/>
  <c r="G14" i="4"/>
  <c r="H14" i="4" s="1"/>
  <c r="G15" i="4"/>
  <c r="H15" i="4" s="1"/>
  <c r="G16" i="4"/>
  <c r="H16" i="4" s="1"/>
  <c r="G17" i="4"/>
  <c r="H17" i="4" s="1"/>
  <c r="G18" i="4"/>
  <c r="H18" i="4" s="1"/>
  <c r="G19" i="4"/>
  <c r="H19" i="4" s="1"/>
  <c r="G20" i="4"/>
  <c r="H20" i="4" s="1"/>
  <c r="G21" i="4"/>
  <c r="H21" i="4" s="1"/>
  <c r="G22" i="4"/>
  <c r="H22" i="4" s="1"/>
  <c r="G23" i="4"/>
  <c r="H23" i="4" s="1"/>
  <c r="G24" i="4"/>
  <c r="H24" i="4" s="1"/>
  <c r="G25" i="4"/>
  <c r="H25" i="4" s="1"/>
  <c r="G26" i="4"/>
  <c r="H26" i="4" s="1"/>
  <c r="G27" i="4"/>
  <c r="H27" i="4" s="1"/>
  <c r="G28" i="4"/>
  <c r="H28" i="4" s="1"/>
  <c r="G29" i="4"/>
  <c r="H29" i="4" s="1"/>
  <c r="G30" i="4"/>
  <c r="H30" i="4" s="1"/>
  <c r="G31" i="4"/>
  <c r="H31" i="4" s="1"/>
  <c r="G32" i="4"/>
  <c r="H32" i="4" s="1"/>
  <c r="H70" i="6"/>
  <c r="H69" i="6"/>
  <c r="H68" i="6"/>
  <c r="D63" i="6"/>
  <c r="E63" i="6" s="1"/>
  <c r="S58" i="6"/>
  <c r="D50" i="6"/>
  <c r="E50" i="6" s="1"/>
  <c r="R26" i="6"/>
  <c r="Q26" i="6"/>
  <c r="P26" i="6"/>
  <c r="O26" i="6"/>
  <c r="N26" i="6"/>
  <c r="M26" i="6"/>
  <c r="R25" i="6"/>
  <c r="Q25" i="6"/>
  <c r="P25" i="6"/>
  <c r="O25" i="6"/>
  <c r="N25" i="6"/>
  <c r="M25" i="6"/>
  <c r="D24" i="6"/>
  <c r="E24" i="6" s="1"/>
  <c r="H69" i="5"/>
  <c r="H68" i="5"/>
  <c r="H67" i="5"/>
  <c r="D62" i="5"/>
  <c r="E62" i="5" s="1"/>
  <c r="S58" i="5"/>
  <c r="D49" i="5"/>
  <c r="S49" i="5" s="1"/>
  <c r="S33" i="5"/>
  <c r="R25" i="5"/>
  <c r="Q25" i="5"/>
  <c r="P25" i="5"/>
  <c r="O25" i="5"/>
  <c r="N25" i="5"/>
  <c r="M25" i="5"/>
  <c r="R24" i="5"/>
  <c r="Q24" i="5"/>
  <c r="P24" i="5"/>
  <c r="O24" i="5"/>
  <c r="N24" i="5"/>
  <c r="M24" i="5"/>
  <c r="D23" i="5"/>
  <c r="E23" i="5" s="1"/>
  <c r="K91" i="1"/>
  <c r="S61" i="6" l="1"/>
  <c r="S60" i="6"/>
  <c r="S62" i="6"/>
  <c r="S59" i="6"/>
  <c r="S57" i="5"/>
  <c r="S18" i="5"/>
  <c r="S60" i="5"/>
  <c r="S17" i="5"/>
  <c r="S16" i="5"/>
  <c r="S21" i="5"/>
  <c r="S59" i="5"/>
  <c r="S35" i="5"/>
  <c r="S61" i="5"/>
  <c r="S48" i="5"/>
  <c r="S39" i="5"/>
  <c r="S43" i="5"/>
  <c r="S46" i="5"/>
  <c r="S38" i="5"/>
  <c r="H71" i="4"/>
  <c r="I41" i="4" s="1"/>
  <c r="I45" i="4"/>
  <c r="J45" i="4" s="1"/>
  <c r="I64" i="4"/>
  <c r="J64" i="4" s="1"/>
  <c r="I57" i="4"/>
  <c r="J57" i="4" s="1"/>
  <c r="I58" i="4"/>
  <c r="J58" i="4" s="1"/>
  <c r="H33" i="4"/>
  <c r="I8" i="4" s="1"/>
  <c r="S17" i="6"/>
  <c r="S16" i="6"/>
  <c r="S12" i="6"/>
  <c r="S34" i="6"/>
  <c r="S46" i="6"/>
  <c r="S48" i="6"/>
  <c r="S39" i="6"/>
  <c r="S42" i="6"/>
  <c r="S37" i="6"/>
  <c r="S45" i="6"/>
  <c r="S47" i="6"/>
  <c r="S23" i="6"/>
  <c r="S20" i="6"/>
  <c r="S22" i="6"/>
  <c r="S36" i="6"/>
  <c r="S15" i="6"/>
  <c r="S14" i="6"/>
  <c r="S13" i="6"/>
  <c r="S11" i="6"/>
  <c r="S21" i="6"/>
  <c r="S44" i="6"/>
  <c r="S19" i="6"/>
  <c r="S33" i="6"/>
  <c r="S35" i="6"/>
  <c r="H71" i="6"/>
  <c r="S41" i="6"/>
  <c r="S43" i="6"/>
  <c r="S18" i="6"/>
  <c r="S38" i="6"/>
  <c r="S40" i="6"/>
  <c r="S49" i="6"/>
  <c r="S50" i="6"/>
  <c r="S47" i="5"/>
  <c r="S14" i="5"/>
  <c r="S37" i="5"/>
  <c r="S41" i="5"/>
  <c r="S12" i="5"/>
  <c r="S13" i="5"/>
  <c r="S22" i="5"/>
  <c r="S45" i="5"/>
  <c r="S36" i="5"/>
  <c r="S44" i="5"/>
  <c r="S19" i="5"/>
  <c r="S32" i="5"/>
  <c r="H70" i="5"/>
  <c r="S15" i="5"/>
  <c r="S20" i="5"/>
  <c r="S34" i="5"/>
  <c r="S11" i="5"/>
  <c r="S42" i="5"/>
  <c r="S10" i="5"/>
  <c r="S40" i="5"/>
  <c r="E49" i="5"/>
  <c r="I48" i="4"/>
  <c r="J48" i="4" s="1"/>
  <c r="S24" i="5" l="1"/>
  <c r="D25" i="5" s="1"/>
  <c r="S50" i="5"/>
  <c r="D50" i="5" s="1"/>
  <c r="D68" i="5" s="1"/>
  <c r="L68" i="5" s="1"/>
  <c r="I53" i="4"/>
  <c r="J53" i="4" s="1"/>
  <c r="I54" i="4"/>
  <c r="J54" i="4" s="1"/>
  <c r="I62" i="4"/>
  <c r="J62" i="4" s="1"/>
  <c r="I68" i="4"/>
  <c r="J68" i="4" s="1"/>
  <c r="I43" i="4"/>
  <c r="J43" i="4" s="1"/>
  <c r="I51" i="4"/>
  <c r="J51" i="4" s="1"/>
  <c r="I47" i="4"/>
  <c r="J47" i="4" s="1"/>
  <c r="I60" i="4"/>
  <c r="J60" i="4" s="1"/>
  <c r="Z8" i="4"/>
  <c r="I59" i="4"/>
  <c r="J59" i="4" s="1"/>
  <c r="I61" i="4"/>
  <c r="J61" i="4" s="1"/>
  <c r="I55" i="4"/>
  <c r="J55" i="4" s="1"/>
  <c r="I66" i="4"/>
  <c r="J66" i="4" s="1"/>
  <c r="I56" i="4"/>
  <c r="J56" i="4" s="1"/>
  <c r="I63" i="4"/>
  <c r="J63" i="4" s="1"/>
  <c r="I42" i="4"/>
  <c r="J42" i="4" s="1"/>
  <c r="I44" i="4"/>
  <c r="J44" i="4" s="1"/>
  <c r="I70" i="4"/>
  <c r="J70" i="4" s="1"/>
  <c r="I67" i="4"/>
  <c r="J67" i="4" s="1"/>
  <c r="I69" i="4"/>
  <c r="J69" i="4" s="1"/>
  <c r="I65" i="4"/>
  <c r="J65" i="4" s="1"/>
  <c r="J41" i="4"/>
  <c r="I50" i="4"/>
  <c r="J50" i="4" s="1"/>
  <c r="I52" i="4"/>
  <c r="J52" i="4" s="1"/>
  <c r="I46" i="4"/>
  <c r="J46" i="4" s="1"/>
  <c r="I49" i="4"/>
  <c r="J49" i="4" s="1"/>
  <c r="I24" i="4"/>
  <c r="J24" i="4" s="1"/>
  <c r="Z24" i="4" s="1"/>
  <c r="I20" i="4"/>
  <c r="J20" i="4" s="1"/>
  <c r="Z20" i="4" s="1"/>
  <c r="I9" i="4"/>
  <c r="J9" i="4" s="1"/>
  <c r="Z9" i="4" s="1"/>
  <c r="I19" i="4"/>
  <c r="J19" i="4" s="1"/>
  <c r="Z19" i="4" s="1"/>
  <c r="I25" i="4"/>
  <c r="J25" i="4" s="1"/>
  <c r="Z25" i="4" s="1"/>
  <c r="I10" i="4"/>
  <c r="J10" i="4" s="1"/>
  <c r="Z10" i="4" s="1"/>
  <c r="I22" i="4"/>
  <c r="J22" i="4" s="1"/>
  <c r="Z22" i="4" s="1"/>
  <c r="I28" i="4"/>
  <c r="J28" i="4" s="1"/>
  <c r="Z28" i="4" s="1"/>
  <c r="I18" i="4"/>
  <c r="J18" i="4" s="1"/>
  <c r="Z18" i="4" s="1"/>
  <c r="I27" i="4"/>
  <c r="J27" i="4" s="1"/>
  <c r="Z27" i="4" s="1"/>
  <c r="I11" i="4"/>
  <c r="J11" i="4" s="1"/>
  <c r="Z11" i="4" s="1"/>
  <c r="I13" i="4"/>
  <c r="J13" i="4" s="1"/>
  <c r="Z13" i="4" s="1"/>
  <c r="I17" i="4"/>
  <c r="J17" i="4" s="1"/>
  <c r="Z17" i="4" s="1"/>
  <c r="I16" i="4"/>
  <c r="J16" i="4" s="1"/>
  <c r="Z16" i="4" s="1"/>
  <c r="I12" i="4"/>
  <c r="J12" i="4" s="1"/>
  <c r="Z12" i="4" s="1"/>
  <c r="I21" i="4"/>
  <c r="J21" i="4" s="1"/>
  <c r="Z21" i="4" s="1"/>
  <c r="I29" i="4"/>
  <c r="J29" i="4" s="1"/>
  <c r="Z29" i="4" s="1"/>
  <c r="I14" i="4"/>
  <c r="J14" i="4" s="1"/>
  <c r="Z14" i="4" s="1"/>
  <c r="I23" i="4"/>
  <c r="J23" i="4" s="1"/>
  <c r="Z23" i="4" s="1"/>
  <c r="I31" i="4"/>
  <c r="J31" i="4" s="1"/>
  <c r="Z31" i="4" s="1"/>
  <c r="I30" i="4"/>
  <c r="J30" i="4" s="1"/>
  <c r="Z30" i="4" s="1"/>
  <c r="I26" i="4"/>
  <c r="J26" i="4" s="1"/>
  <c r="Z26" i="4" s="1"/>
  <c r="I15" i="4"/>
  <c r="J15" i="4" s="1"/>
  <c r="Z15" i="4" s="1"/>
  <c r="S25" i="6"/>
  <c r="D26" i="6" s="1"/>
  <c r="S63" i="6"/>
  <c r="D65" i="6" s="1"/>
  <c r="S51" i="6"/>
  <c r="S62" i="5"/>
  <c r="D63" i="5" s="1"/>
  <c r="D69" i="5" s="1"/>
  <c r="L69" i="5" s="1"/>
  <c r="I32" i="4"/>
  <c r="J32" i="4" s="1"/>
  <c r="Z32" i="4" s="1"/>
  <c r="D24" i="5" l="1"/>
  <c r="D67" i="5" s="1"/>
  <c r="L67" i="5" s="1"/>
  <c r="D64" i="5"/>
  <c r="D51" i="5"/>
  <c r="J71" i="4"/>
  <c r="I71" i="4"/>
  <c r="I33" i="4"/>
  <c r="J33" i="4"/>
  <c r="Z33" i="4" s="1"/>
  <c r="D64" i="6"/>
  <c r="D70" i="6" s="1"/>
  <c r="L70" i="6" s="1"/>
  <c r="D25" i="6"/>
  <c r="D68" i="6" s="1"/>
  <c r="L68" i="6" s="1"/>
  <c r="D52" i="6"/>
  <c r="D51" i="6"/>
  <c r="D69" i="6" s="1"/>
  <c r="L69" i="6" s="1"/>
  <c r="D70" i="5" l="1"/>
  <c r="L70" i="5" s="1"/>
  <c r="D71" i="6"/>
  <c r="L71" i="6" s="1"/>
  <c r="D69" i="3"/>
  <c r="O98" i="1"/>
  <c r="O97" i="1"/>
  <c r="O96" i="1"/>
  <c r="D46" i="3"/>
  <c r="D22" i="3"/>
  <c r="D70" i="2"/>
  <c r="J69" i="2"/>
  <c r="I69" i="2"/>
  <c r="H69" i="2"/>
  <c r="G69" i="2"/>
  <c r="F69" i="2"/>
  <c r="K69" i="2" s="1"/>
  <c r="J67" i="2"/>
  <c r="I67" i="2"/>
  <c r="H67" i="2"/>
  <c r="G67" i="2"/>
  <c r="F67" i="2"/>
  <c r="K67" i="2" s="1"/>
  <c r="J65" i="2"/>
  <c r="I65" i="2"/>
  <c r="H65" i="2"/>
  <c r="G65" i="2"/>
  <c r="F65" i="2"/>
  <c r="J63" i="2"/>
  <c r="I63" i="2"/>
  <c r="H63" i="2"/>
  <c r="G63" i="2"/>
  <c r="F63" i="2"/>
  <c r="K63" i="2" s="1"/>
  <c r="J61" i="2"/>
  <c r="I61" i="2"/>
  <c r="H61" i="2"/>
  <c r="G61" i="2"/>
  <c r="F61" i="2"/>
  <c r="K61" i="2" s="1"/>
  <c r="J59" i="2"/>
  <c r="I59" i="2"/>
  <c r="H59" i="2"/>
  <c r="G59" i="2"/>
  <c r="F59" i="2"/>
  <c r="K59" i="2" s="1"/>
  <c r="J57" i="2"/>
  <c r="I57" i="2"/>
  <c r="H57" i="2"/>
  <c r="G57" i="2"/>
  <c r="K57" i="2" s="1"/>
  <c r="F57" i="2"/>
  <c r="J55" i="2"/>
  <c r="I55" i="2"/>
  <c r="H55" i="2"/>
  <c r="G55" i="2"/>
  <c r="F55" i="2"/>
  <c r="K55" i="2" s="1"/>
  <c r="D48" i="2"/>
  <c r="J47" i="2"/>
  <c r="I47" i="2"/>
  <c r="H47" i="2"/>
  <c r="G47" i="2"/>
  <c r="F47" i="2"/>
  <c r="E47" i="2"/>
  <c r="K47" i="2" s="1"/>
  <c r="J46" i="2"/>
  <c r="I46" i="2"/>
  <c r="H46" i="2"/>
  <c r="G46" i="2"/>
  <c r="F46" i="2"/>
  <c r="E46" i="2"/>
  <c r="J45" i="2"/>
  <c r="I45" i="2"/>
  <c r="H45" i="2"/>
  <c r="G45" i="2"/>
  <c r="F45" i="2"/>
  <c r="E45" i="2"/>
  <c r="J44" i="2"/>
  <c r="I44" i="2"/>
  <c r="H44" i="2"/>
  <c r="G44" i="2"/>
  <c r="F44" i="2"/>
  <c r="E44" i="2"/>
  <c r="K44" i="2" s="1"/>
  <c r="J43" i="2"/>
  <c r="I43" i="2"/>
  <c r="H43" i="2"/>
  <c r="G43" i="2"/>
  <c r="F43" i="2"/>
  <c r="E43" i="2"/>
  <c r="K43" i="2" s="1"/>
  <c r="J42" i="2"/>
  <c r="I42" i="2"/>
  <c r="H42" i="2"/>
  <c r="G42" i="2"/>
  <c r="F42" i="2"/>
  <c r="E42" i="2"/>
  <c r="J41" i="2"/>
  <c r="I41" i="2"/>
  <c r="H41" i="2"/>
  <c r="G41" i="2"/>
  <c r="F41" i="2"/>
  <c r="E41" i="2"/>
  <c r="K41" i="2" s="1"/>
  <c r="J40" i="2"/>
  <c r="I40" i="2"/>
  <c r="H40" i="2"/>
  <c r="G40" i="2"/>
  <c r="F40" i="2"/>
  <c r="E40" i="2"/>
  <c r="K40" i="2" s="1"/>
  <c r="J39" i="2"/>
  <c r="I39" i="2"/>
  <c r="H39" i="2"/>
  <c r="G39" i="2"/>
  <c r="F39" i="2"/>
  <c r="E39" i="2"/>
  <c r="K39" i="2" s="1"/>
  <c r="J38" i="2"/>
  <c r="I38" i="2"/>
  <c r="H38" i="2"/>
  <c r="G38" i="2"/>
  <c r="F38" i="2"/>
  <c r="E38" i="2"/>
  <c r="J37" i="2"/>
  <c r="I37" i="2"/>
  <c r="H37" i="2"/>
  <c r="G37" i="2"/>
  <c r="F37" i="2"/>
  <c r="E37" i="2"/>
  <c r="J36" i="2"/>
  <c r="I36" i="2"/>
  <c r="H36" i="2"/>
  <c r="G36" i="2"/>
  <c r="F36" i="2"/>
  <c r="E36" i="2"/>
  <c r="K36" i="2" s="1"/>
  <c r="J35" i="2"/>
  <c r="I35" i="2"/>
  <c r="H35" i="2"/>
  <c r="G35" i="2"/>
  <c r="F35" i="2"/>
  <c r="E35" i="2"/>
  <c r="K35" i="2" s="1"/>
  <c r="J34" i="2"/>
  <c r="I34" i="2"/>
  <c r="H34" i="2"/>
  <c r="G34" i="2"/>
  <c r="F34" i="2"/>
  <c r="E34" i="2"/>
  <c r="J33" i="2"/>
  <c r="I33" i="2"/>
  <c r="H33" i="2"/>
  <c r="G33" i="2"/>
  <c r="F33" i="2"/>
  <c r="E33" i="2"/>
  <c r="K33" i="2" s="1"/>
  <c r="J32" i="2"/>
  <c r="I32" i="2"/>
  <c r="H32" i="2"/>
  <c r="G32" i="2"/>
  <c r="F32" i="2"/>
  <c r="E32" i="2"/>
  <c r="K32" i="2" s="1"/>
  <c r="J31" i="2"/>
  <c r="I31" i="2"/>
  <c r="H31" i="2"/>
  <c r="G31" i="2"/>
  <c r="F31" i="2"/>
  <c r="E31" i="2"/>
  <c r="K31" i="2" s="1"/>
  <c r="D23" i="2"/>
  <c r="J22" i="2"/>
  <c r="I22" i="2"/>
  <c r="H22" i="2"/>
  <c r="G22" i="2"/>
  <c r="F22" i="2"/>
  <c r="E22" i="2"/>
  <c r="K22" i="2" s="1"/>
  <c r="J21" i="2"/>
  <c r="I21" i="2"/>
  <c r="H21" i="2"/>
  <c r="G21" i="2"/>
  <c r="F21" i="2"/>
  <c r="E21" i="2"/>
  <c r="K21" i="2" s="1"/>
  <c r="J20" i="2"/>
  <c r="I20" i="2"/>
  <c r="H20" i="2"/>
  <c r="G20" i="2"/>
  <c r="F20" i="2"/>
  <c r="E20" i="2"/>
  <c r="J19" i="2"/>
  <c r="I19" i="2"/>
  <c r="H19" i="2"/>
  <c r="G19" i="2"/>
  <c r="F19" i="2"/>
  <c r="E19" i="2"/>
  <c r="J18" i="2"/>
  <c r="I18" i="2"/>
  <c r="H18" i="2"/>
  <c r="G18" i="2"/>
  <c r="F18" i="2"/>
  <c r="E18" i="2"/>
  <c r="K18" i="2" s="1"/>
  <c r="J17" i="2"/>
  <c r="I17" i="2"/>
  <c r="H17" i="2"/>
  <c r="G17" i="2"/>
  <c r="F17" i="2"/>
  <c r="E17" i="2"/>
  <c r="K17" i="2" s="1"/>
  <c r="J16" i="2"/>
  <c r="I16" i="2"/>
  <c r="H16" i="2"/>
  <c r="G16" i="2"/>
  <c r="F16" i="2"/>
  <c r="E16" i="2"/>
  <c r="J15" i="2"/>
  <c r="I15" i="2"/>
  <c r="H15" i="2"/>
  <c r="G15" i="2"/>
  <c r="F15" i="2"/>
  <c r="E15" i="2"/>
  <c r="K15" i="2" s="1"/>
  <c r="J14" i="2"/>
  <c r="I14" i="2"/>
  <c r="H14" i="2"/>
  <c r="G14" i="2"/>
  <c r="F14" i="2"/>
  <c r="E14" i="2"/>
  <c r="K14" i="2" s="1"/>
  <c r="K13" i="2"/>
  <c r="J13" i="2"/>
  <c r="I13" i="2"/>
  <c r="H13" i="2"/>
  <c r="G13" i="2"/>
  <c r="F13" i="2"/>
  <c r="E13" i="2"/>
  <c r="J12" i="2"/>
  <c r="K12" i="2" s="1"/>
  <c r="I12" i="2"/>
  <c r="H12" i="2"/>
  <c r="G12" i="2"/>
  <c r="F12" i="2"/>
  <c r="E12" i="2"/>
  <c r="J11" i="2"/>
  <c r="I11" i="2"/>
  <c r="H11" i="2"/>
  <c r="G11" i="2"/>
  <c r="F11" i="2"/>
  <c r="E11" i="2"/>
  <c r="J10" i="2"/>
  <c r="I10" i="2"/>
  <c r="H10" i="2"/>
  <c r="G10" i="2"/>
  <c r="F10" i="2"/>
  <c r="E10" i="2"/>
  <c r="K10" i="2" s="1"/>
  <c r="Y81" i="1"/>
  <c r="U81" i="1"/>
  <c r="L91" i="1"/>
  <c r="K73" i="1"/>
  <c r="L73" i="1" s="1"/>
  <c r="T38" i="1"/>
  <c r="U38" i="1"/>
  <c r="V38" i="1"/>
  <c r="W38" i="1"/>
  <c r="X38" i="1"/>
  <c r="Y38" i="1"/>
  <c r="T39" i="1"/>
  <c r="U39" i="1"/>
  <c r="V39" i="1"/>
  <c r="W39" i="1"/>
  <c r="X39" i="1"/>
  <c r="Y39" i="1"/>
  <c r="Y10" i="1"/>
  <c r="U10" i="1"/>
  <c r="T10" i="1"/>
  <c r="Z81" i="1" l="1"/>
  <c r="Z10" i="1"/>
  <c r="Z11" i="1"/>
  <c r="Z15" i="1"/>
  <c r="Z19" i="1"/>
  <c r="Z20" i="1"/>
  <c r="Z16" i="1"/>
  <c r="Z12" i="1"/>
  <c r="Z21" i="1"/>
  <c r="Z17" i="1"/>
  <c r="Z13" i="1"/>
  <c r="Z36" i="1"/>
  <c r="Z18" i="1"/>
  <c r="Z14" i="1"/>
  <c r="O99" i="1"/>
  <c r="Z73" i="1"/>
  <c r="K11" i="2"/>
  <c r="K20" i="2"/>
  <c r="K46" i="2"/>
  <c r="K19" i="2"/>
  <c r="K16" i="2"/>
  <c r="K34" i="2"/>
  <c r="K65" i="2"/>
  <c r="K42" i="2"/>
  <c r="K38" i="2"/>
  <c r="K37" i="2"/>
  <c r="K45" i="2"/>
  <c r="K70" i="2"/>
  <c r="Z91" i="1" l="1"/>
  <c r="Z38" i="1"/>
  <c r="K38" i="1" s="1"/>
  <c r="K96" i="1" s="1"/>
  <c r="Z74" i="1"/>
  <c r="K74" i="1" s="1"/>
  <c r="K97" i="1" s="1"/>
  <c r="S97" i="1" s="1"/>
  <c r="S96" i="1" l="1"/>
  <c r="K92" i="1"/>
  <c r="K98" i="1" s="1"/>
  <c r="S98" i="1" s="1"/>
  <c r="K93" i="1"/>
  <c r="K75" i="1"/>
  <c r="K39" i="1"/>
  <c r="K99" i="1" l="1"/>
  <c r="S99" i="1" s="1"/>
</calcChain>
</file>

<file path=xl/sharedStrings.xml><?xml version="1.0" encoding="utf-8"?>
<sst xmlns="http://schemas.openxmlformats.org/spreadsheetml/2006/main" count="611" uniqueCount="206">
  <si>
    <t>Peso</t>
  </si>
  <si>
    <t>l'obiettivo non è stato avviato</t>
  </si>
  <si>
    <t>l'obiettivo è stato appena avviato</t>
  </si>
  <si>
    <t>l'obiettivo è stato realizzato parzialmente</t>
  </si>
  <si>
    <t>x</t>
  </si>
  <si>
    <t>Obiettivi</t>
  </si>
  <si>
    <t>Risultato atteso</t>
  </si>
  <si>
    <t>NOTE</t>
  </si>
  <si>
    <t>VALUTAZIONE OBIETTIVI DI PERFORMANCE ORGANIZZATIVA - DESCRITTORI</t>
  </si>
  <si>
    <t>PERFORMANCE ORGANIZZATIVA</t>
  </si>
  <si>
    <t>PERFORMANCE INDIVIDUALE</t>
  </si>
  <si>
    <t>totale peso obiettivi</t>
  </si>
  <si>
    <t>COMPORTAMENTI PROFESSIONALI</t>
  </si>
  <si>
    <t>Inserire titolo obiettivo</t>
  </si>
  <si>
    <t>Descrizione del risultato atteso</t>
  </si>
  <si>
    <t>inserire peso</t>
  </si>
  <si>
    <t>comportamenti professionali</t>
  </si>
  <si>
    <t>comportamento atteso</t>
  </si>
  <si>
    <t>Capacità relazionale</t>
  </si>
  <si>
    <t>capacità di gestione delle risorse umane</t>
  </si>
  <si>
    <t>Orientamento al risultato</t>
  </si>
  <si>
    <t>autonomia</t>
  </si>
  <si>
    <t>innovazione tecnologica e procedurale</t>
  </si>
  <si>
    <t>capacità operativa</t>
  </si>
  <si>
    <t>Risposta agli indirizzi</t>
  </si>
  <si>
    <t>capacità propositiva</t>
  </si>
  <si>
    <t xml:space="preserve">Capacità di gestire i rapporti interpersonali con colleghi,  collaboratori, amministratori  e utenza in maniera propositiva e funzionale al funzionamento dell'organizzazione </t>
  </si>
  <si>
    <t>Capacità di guidare le risorse umane assegnate, attraverso la valorizzazione delle competenze, il giusto riconoscimento dei meriti e la differenziazione del trattamento a seconda delle diverse propensioni</t>
  </si>
  <si>
    <t>Gestione dei servizi assegnati in funzione del risultato atteso, nel rispetto della normativa, ma in una logica di risoluzione dei problemi e non di individuazione dei problemi nelle possibili soluzioni</t>
  </si>
  <si>
    <t>Capacità di gestire in piena autonomia i servizi assegnati sulla base degli indirizzi, senza necessitare di disposizioni puntuali, ma nel perseguimento dei  risultati</t>
  </si>
  <si>
    <t>capacità di innovare le procedure attraverso il corretto utilizzo delle nuove dotazioni tecnologiche a disposizione e innovazione delle procedure finalizzata al risultato</t>
  </si>
  <si>
    <t>ESITO PERFORMANCE COMPLESSIVA</t>
  </si>
  <si>
    <t>VALUTAZIONE COMPLESSIVA PERFORMANCE</t>
  </si>
  <si>
    <t>VALUTAZIONE PERFOMANCE ORGANIZZATIVA</t>
  </si>
  <si>
    <t>VALUTAZIONE OBIETTIVI DI PERFORMANCE INDIVIDUALE</t>
  </si>
  <si>
    <t>VALUTAZIONE COMPORTAMENTO PROFESSIONALI</t>
  </si>
  <si>
    <t>SCHEDA DI VALUTAZIONE RESPONSABILE DI POSIZIONE ORGANIZZATIVA</t>
  </si>
  <si>
    <t>COMUNE DI _______</t>
  </si>
  <si>
    <t>AREA/SETTORE</t>
  </si>
  <si>
    <t>RESPONSABILE DI SERVIZIO</t>
  </si>
  <si>
    <t>ANNUALITA'</t>
  </si>
  <si>
    <t>OBIETTIVO 1</t>
  </si>
  <si>
    <t>OBIETTIVO 3</t>
  </si>
  <si>
    <t>OBIETTIVO 4</t>
  </si>
  <si>
    <t>OBIETTIVO 5</t>
  </si>
  <si>
    <t>OBIETTIVO  2</t>
  </si>
  <si>
    <t>GARANTIRE IL RAGGIUNGIMENTO</t>
  </si>
  <si>
    <t>Inserire una x nella casella corrisponendente alla descrizione coerente con il comportamento</t>
  </si>
  <si>
    <t>Inserire una x nella casella corrisponendente alla descrizione coerente con il risultato ottenuto</t>
  </si>
  <si>
    <t>OBIETTIVI DI PERFORMANCE INDIVIDUALE</t>
  </si>
  <si>
    <t>Peso complessivo obiettivi di performance individuale (su 100)</t>
  </si>
  <si>
    <t>Peso complessivo performance organizzativa (su 100)</t>
  </si>
  <si>
    <t>Peso complessivo comportamenti professionali (su 100)</t>
  </si>
  <si>
    <t>FIRMA VALUTATORE</t>
  </si>
  <si>
    <t>FIRMA VALUTATO</t>
  </si>
  <si>
    <t>LUOGO E DATA</t>
  </si>
  <si>
    <t>capacità di utilizzare le proprie competenze nella gestione operativa dei servizi assegnati, garantendo capacità operativa e pragmatismo</t>
  </si>
  <si>
    <t xml:space="preserve">capacità di comprendere, elaborare e mettere in atto  gli indirizzi degli amministratori  nel perseguimento del valore pubblico  </t>
  </si>
  <si>
    <t>capacità di proporre, sulla base della volontà dell'amministrazione, delle azioni finalizzate al raggiunimento degli obiettivi</t>
  </si>
  <si>
    <t>fase 1</t>
  </si>
  <si>
    <t>fase 2</t>
  </si>
  <si>
    <t>fase 3</t>
  </si>
  <si>
    <t>fase 4</t>
  </si>
  <si>
    <t>fase 5</t>
  </si>
  <si>
    <t>indicatore 1</t>
  </si>
  <si>
    <t>indicatore 2</t>
  </si>
  <si>
    <t>indicatore 3</t>
  </si>
  <si>
    <t>dipendenti coinvolti</t>
  </si>
  <si>
    <t>OBIETTIVO 2</t>
  </si>
  <si>
    <t>obiettivo</t>
  </si>
  <si>
    <t>dipendenti coinvolti2</t>
  </si>
  <si>
    <t>dipendenti coinvolti3</t>
  </si>
  <si>
    <t>dipendenti coinvolti4</t>
  </si>
  <si>
    <t>dipendenti coinvolti5</t>
  </si>
  <si>
    <t xml:space="preserve">fase 1 </t>
  </si>
  <si>
    <t>riccardo</t>
  </si>
  <si>
    <t>stefano</t>
  </si>
  <si>
    <t>fase a</t>
  </si>
  <si>
    <t>emanuela</t>
  </si>
  <si>
    <t>fase b</t>
  </si>
  <si>
    <t>lucrezia</t>
  </si>
  <si>
    <t xml:space="preserve">n. </t>
  </si>
  <si>
    <t>l'obiettivo è stato realizzato adeguatamente</t>
  </si>
  <si>
    <t>l'obiettivo è stato perseguito ma con risultati non apprezzabili</t>
  </si>
  <si>
    <t>l'obiettivo è stato perseguito e realizzato in maniera  marginale</t>
  </si>
  <si>
    <t>l'obiettivo è stato  realizzato completamente</t>
  </si>
  <si>
    <t>PERCENTUALE DI REALIZZAZIONE</t>
  </si>
  <si>
    <t>PUNTEGGIO MASSIMO</t>
  </si>
  <si>
    <t>SCHEDA DI PROGRAMMAZIONE RESPONSABILE DI POSIZIONE ORGANIZZATIVA</t>
  </si>
  <si>
    <t>dipendenti coinvolti 3</t>
  </si>
  <si>
    <t>Gestione utenza</t>
  </si>
  <si>
    <t>peso assoluto totale obiettivi  di performance organizzativa</t>
  </si>
  <si>
    <t>obiettivi</t>
  </si>
  <si>
    <t>dimensioni di pesatura</t>
  </si>
  <si>
    <t xml:space="preserve">peso </t>
  </si>
  <si>
    <t>peso assoluto</t>
  </si>
  <si>
    <t>peso relativo</t>
  </si>
  <si>
    <t>peso ai fini della valutazione</t>
  </si>
  <si>
    <t>importanza</t>
  </si>
  <si>
    <t>impatto sulla comunità</t>
  </si>
  <si>
    <t>onerosità</t>
  </si>
  <si>
    <t>totali</t>
  </si>
  <si>
    <t>peso assoluto totale obiettivi  di performance individuale</t>
  </si>
  <si>
    <t xml:space="preserve">Capacità di programmazione e controllo  </t>
  </si>
  <si>
    <t xml:space="preserve">Propensione al cambiamento e benessere organizzativo  </t>
  </si>
  <si>
    <t xml:space="preserve">Capacità di problem solving e promozione dell’immagine dell’Ente  </t>
  </si>
  <si>
    <t>Capacità di coordinamento del personale</t>
  </si>
  <si>
    <t xml:space="preserve">Collaborazione giuridico  
amministrativa, funzioni consultive e attività di rogito  </t>
  </si>
  <si>
    <t>Assistenza agli organi di governo e alla dirigenza per l’individuazione degli strumenti più idonei per consentire l’ottimale conseguimento degli obiettivi dell’amministrazione;  
Partecipazione con funzioni consultive e di assistenza alle riunioni del Consiglio e della Giunta, curandone la verbalizzazione; 
Rogito dei contratti nei quali l’ente è parte ed autentica delle scritture private ed atti unilaterali nell’interesse dell’Ente locale.</t>
  </si>
  <si>
    <t xml:space="preserve"> Capacità di favorire i processi di razionalizzazione e miglioramento organizzativo, di innovazione tecnologica</t>
  </si>
  <si>
    <t xml:space="preserve">Adattamento della gestione al mutamento degli indirizzi politico-amministrativi espressi dall’Organo politico;
Ricerca di un rapporto aperto e comunicativo con gli amministratori e pronta evidenziazione dei problemi emergenti e delle possibili soluzioni </t>
  </si>
  <si>
    <t>Capacità di fornire indicazioni puntuali e operative al personale sul corretto funzionamento dell’organizzazione
Capacità di individuare il fabbisogno formativo del personale
Capacità di valorizzare il potenziale del personale a disposizione</t>
  </si>
  <si>
    <t>Capacità di pianificare le attività, stabilire le priorità operative, controllare le attività strategiche, apportare i giusti correttivi.</t>
  </si>
  <si>
    <t>Capacità di gestire i rapporti interpersonali con colleghi e responsabili con capacità di collaborazione e spirito costruttivo</t>
  </si>
  <si>
    <t>Capacità di gestire in piena autonomia i procedimenti assegnati sulla base delle disposizioni del responsabile</t>
  </si>
  <si>
    <t>assegnazione</t>
  </si>
  <si>
    <t>fasi/indicatori</t>
  </si>
  <si>
    <t>report</t>
  </si>
  <si>
    <t xml:space="preserve">Capacità di gestire i rapporti interpersonali con colleghi, collaboratori, amministratori e utenza in maniera propositiva e funzionale al funzionamento dell'organizzazione </t>
  </si>
  <si>
    <t>Capacità di gestione delle risorse umane</t>
  </si>
  <si>
    <t>Capacità di gestire i servizi assegnati in funzione del risultato atteso, nel rispetto della normativa ma in una logica di risoluzione dei problemi e non di sola ricerca dei problemi nelle soluzioni prospettate</t>
  </si>
  <si>
    <t>Autonomia</t>
  </si>
  <si>
    <t>Capacità di gestire in piena autonomia i servizi assegnati sulla base degli indirizzi, senza necessità di singole e puntuali disposizioni ai fini del perseguimento dei risultati attesi</t>
  </si>
  <si>
    <t>Innovazione tecnologica e procedurale</t>
  </si>
  <si>
    <t>Capacità di innovare le procedure attraverso il corretto utilizzo delle nuove dotazioni tecnologiche a disposizione e innovazione delle procedure finalizzate al risultato</t>
  </si>
  <si>
    <t>Capacità operativa</t>
  </si>
  <si>
    <t>Capacità propositiva</t>
  </si>
  <si>
    <t>Analisi e soluzione dei problemi</t>
  </si>
  <si>
    <t>Capacità di utilizzare le proprie competenze nella gestione operativa dei servizi assegnati, garantendo capacità operativa e pragmatismo</t>
  </si>
  <si>
    <t xml:space="preserve">Capacità di comprendere, elaborare e mettere in atto gli indirizzi degli amministratori nel perseguimento del valore pubblico </t>
  </si>
  <si>
    <t>Capacità di proporre, sulla base della volontà dell'amministrazione, delle azioni finalizzate al raggiungimento degli obiettivi</t>
  </si>
  <si>
    <t>Capacità di fornire servizi agli utenti e gestire efficacemente le richieste provenienti dagli stessi. Capacità di garantire la soddisfazione dell'utenza</t>
  </si>
  <si>
    <t>Capacità di individuare i problemi, processare e praticare soluzioni per il superamento delle criticità affrontate</t>
  </si>
  <si>
    <t>SCHEDA DI VALUTAZIONE DEL SEGRETARIO COMUNALE</t>
  </si>
  <si>
    <t>VALUTAZIONE OBIETTIVI DI PERFORMANCE ORGANIZZATIVA</t>
  </si>
  <si>
    <t>Progressivo</t>
  </si>
  <si>
    <t>OBIETTIVO</t>
  </si>
  <si>
    <t>RISULTATO ATTESO</t>
  </si>
  <si>
    <t>DIPENDENTI</t>
  </si>
  <si>
    <t>PESO ASSOLUTO</t>
  </si>
  <si>
    <t>PESO RELATIVO</t>
  </si>
  <si>
    <t>REPORT</t>
  </si>
  <si>
    <t>PESO</t>
  </si>
  <si>
    <t>Descrizione fase/indicatore</t>
  </si>
  <si>
    <t>Collaboratori coinvolti</t>
  </si>
  <si>
    <t>Inserire una X nella casella corrispondente alla descrizione coerente con il risultato ottenuto</t>
  </si>
  <si>
    <t xml:space="preserve">VALUTAZIONE OBIETTIVI DI PERFORMANCE INDIVIDUALE </t>
  </si>
  <si>
    <t>PESO COMPLESSIVO OBIETTIVI DI PERFORMANCE INDIVIDUALE (su 100)</t>
  </si>
  <si>
    <t>PESO COMPLESSIVO OBIETTIVI DI PERFORMANCE ORGANIZZATIVA (su 100)</t>
  </si>
  <si>
    <t>PESO COMPLESSIVO COMPORTAMENTI PROFESSIONALI (su 100)</t>
  </si>
  <si>
    <t>VALUTAZIONE COMPORTAMENTI PROFESSIONALI</t>
  </si>
  <si>
    <t>Il comportamento è insoddisfacente</t>
  </si>
  <si>
    <t>Il comportamento presenta modalità di interazione non adeguate</t>
  </si>
  <si>
    <t xml:space="preserve">Il comportamento è adeguato ma presenta margini di miglioramento </t>
  </si>
  <si>
    <t>Il comportamento è in linea con le aspettative di ruolo</t>
  </si>
  <si>
    <t xml:space="preserve">Il comportamento supera le aspettative di ruolo e determina un valore aggiunto per l'Ente </t>
  </si>
  <si>
    <t>Commento  Sintetico alla Valutazione</t>
  </si>
  <si>
    <t>Inserire una X nella casella corrispondente alla descrizione coerente con il comportamento</t>
  </si>
  <si>
    <t>Totale punteggio obiettivi di Performance Organizzativa</t>
  </si>
  <si>
    <t>Totale punteggio obiettivi di Performance Organizzativa in percentuale</t>
  </si>
  <si>
    <t>Totale punteggio obiettivi di Performance Individuale</t>
  </si>
  <si>
    <t>Totale punteggio obiettivi di Performance Individuale in percentuale</t>
  </si>
  <si>
    <t>Totale punteggio comportamenti professionali</t>
  </si>
  <si>
    <t>Totale punteggio comportamenti professionali in percentuale</t>
  </si>
  <si>
    <t>Totale peso obiettivi</t>
  </si>
  <si>
    <t>CLASSE DI MERITO</t>
  </si>
  <si>
    <t>PUNTEGGIO FINALE</t>
  </si>
  <si>
    <t>PESO OBIETTIVO              (da 1 a 10)</t>
  </si>
  <si>
    <t>PESO OBIETTIVO             (da 1 a 10)</t>
  </si>
  <si>
    <t>COMPORTAMENTO OSSERVATO</t>
  </si>
  <si>
    <t>COMPOERTAMENTO ATTESO</t>
  </si>
  <si>
    <t>SCHEDA DI VALUTAZIONE PERSONALE DIPENDENTE</t>
  </si>
  <si>
    <t>L'obiettivo è in itinere</t>
  </si>
  <si>
    <t>L'obiettivo è stato realizzato solo parzialmente</t>
  </si>
  <si>
    <t>L'obiettivo è stato realizzato completamente</t>
  </si>
  <si>
    <t>L'obiettivo risulta interamente avviato</t>
  </si>
  <si>
    <t>L'obiettivo è stato avviato</t>
  </si>
  <si>
    <t>SEGRETARIO COMUNALE:</t>
  </si>
  <si>
    <t>RESPONSABILITA' DI SERVIZIO AFFIDATE:</t>
  </si>
  <si>
    <t>L'obiettivo non è stato avviato</t>
  </si>
  <si>
    <t>Commento sintetico alla valutazione</t>
  </si>
  <si>
    <t>MASSIMO CONSEGUIBILE</t>
  </si>
  <si>
    <t>I</t>
  </si>
  <si>
    <t>ANNUALITA'/PERIODO</t>
  </si>
  <si>
    <t>DIPENDENTE VALUTATO:</t>
  </si>
  <si>
    <t>Descrizione Fase/Indicatore</t>
  </si>
  <si>
    <t>OBIETTIVO DI PERFORMANCE</t>
  </si>
  <si>
    <t>Descrizione Obiettivo</t>
  </si>
  <si>
    <t>Descrizione obiettivo</t>
  </si>
  <si>
    <t>COMPORTAMENTO ATTESO</t>
  </si>
  <si>
    <t>OBIETTIVO/SUB OBIETTIVO</t>
  </si>
  <si>
    <t>Totale punteggio Performance Individuale</t>
  </si>
  <si>
    <t>Totale punteggio Performance Organizzativa</t>
  </si>
  <si>
    <t>Capacità di utilizzare le proprie competenze nella gestione operativa dei procedimenti assegnati, garantendo capacità operativa e pragmatismo</t>
  </si>
  <si>
    <t>Capacità di innovare le procedure attraverso il corretto utilizzo delle nuove dotazioni tecnologiche a disposizione e innovazione delle procedure finalizzata al risultato</t>
  </si>
  <si>
    <t>Capacità di adattamento al cambiamento</t>
  </si>
  <si>
    <t xml:space="preserve">CLASSE DI MERITO </t>
  </si>
  <si>
    <t>Il comportamento e’ insoddisfacente</t>
  </si>
  <si>
    <t>Il comportamento è adeguato ma presenta margini di miglioramento</t>
  </si>
  <si>
    <t>Il comportamento è in linea con le aspettative di  ruolo</t>
  </si>
  <si>
    <t xml:space="preserve">Il comportamento supera le aspettative e determina un valore aggiunto per l’ente </t>
  </si>
  <si>
    <t>L'obiettivo è stato realizzato in maniera soddisfacente</t>
  </si>
  <si>
    <t>SCHEDA DI VALUTAZIONE RESPONSABILE DI ELEVATA QUALIFICAZIONE</t>
  </si>
  <si>
    <t>SETTORE:</t>
  </si>
  <si>
    <t>RESPONSABILE DI E.Q.:</t>
  </si>
  <si>
    <t>SETTORE/SERVIZIO: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</si>
</sst>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8"/>
      <color theme="1"/>
      <name val="Cambria"/>
      <family val="1"/>
    </font>
    <font>
      <b/>
      <sz val="14"/>
      <color theme="1"/>
      <name val="Cambria"/>
      <family val="1"/>
    </font>
    <font>
      <b/>
      <sz val="11"/>
      <color theme="1"/>
      <name val="Cambria"/>
      <family val="1"/>
    </font>
    <font>
      <sz val="30"/>
      <color theme="1"/>
      <name val="Cambria"/>
      <family val="1"/>
    </font>
    <font>
      <b/>
      <sz val="20"/>
      <color theme="1"/>
      <name val="Cambria"/>
      <family val="1"/>
    </font>
    <font>
      <sz val="20"/>
      <color theme="1"/>
      <name val="Cambria"/>
      <family val="1"/>
    </font>
    <font>
      <b/>
      <sz val="45"/>
      <color theme="1"/>
      <name val="Cambria"/>
      <family val="1"/>
    </font>
    <font>
      <b/>
      <sz val="30"/>
      <color theme="1"/>
      <name val="Cambria"/>
      <family val="1"/>
    </font>
    <font>
      <sz val="8"/>
      <name val="Calibri"/>
      <family val="2"/>
      <scheme val="minor"/>
    </font>
    <font>
      <b/>
      <sz val="10"/>
      <color theme="1"/>
      <name val="Cambria"/>
      <family val="1"/>
    </font>
    <font>
      <b/>
      <sz val="25"/>
      <color theme="1"/>
      <name val="Cambria"/>
      <family val="1"/>
    </font>
    <font>
      <b/>
      <sz val="11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4"/>
      <color theme="1"/>
      <name val="Cambria"/>
      <family val="1"/>
    </font>
    <font>
      <b/>
      <sz val="12"/>
      <color theme="1"/>
      <name val="Cambria"/>
      <family val="1"/>
    </font>
    <font>
      <b/>
      <sz val="24"/>
      <color theme="1"/>
      <name val="Cambria"/>
      <family val="1"/>
    </font>
    <font>
      <b/>
      <sz val="25"/>
      <name val="Cambria"/>
      <family val="1"/>
    </font>
    <font>
      <b/>
      <u/>
      <sz val="11"/>
      <color theme="1"/>
      <name val="Cambria"/>
      <family val="1"/>
    </font>
    <font>
      <b/>
      <sz val="32"/>
      <color theme="1"/>
      <name val="Cambria"/>
      <family val="1"/>
    </font>
    <font>
      <sz val="12"/>
      <color theme="1"/>
      <name val="Cambria"/>
      <family val="1"/>
    </font>
    <font>
      <sz val="12"/>
      <color theme="1"/>
      <name val="Calibri"/>
      <family val="2"/>
      <scheme val="minor"/>
    </font>
    <font>
      <sz val="36"/>
      <color theme="1"/>
      <name val="Cambria"/>
      <family val="1"/>
    </font>
  </fonts>
  <fills count="1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9FEB8"/>
        <bgColor indexed="64"/>
      </patternFill>
    </fill>
    <fill>
      <patternFill patternType="solid">
        <fgColor rgb="FFFDFFDD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424">
    <xf numFmtId="0" fontId="0" fillId="0" borderId="0" xfId="0"/>
    <xf numFmtId="0" fontId="1" fillId="0" borderId="0" xfId="0" applyFont="1" applyAlignment="1">
      <alignment wrapText="1"/>
    </xf>
    <xf numFmtId="0" fontId="4" fillId="2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7" fillId="0" borderId="0" xfId="0" applyFont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4" fillId="2" borderId="6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7" xfId="0" applyFont="1" applyBorder="1" applyAlignment="1">
      <alignment wrapText="1"/>
    </xf>
    <xf numFmtId="0" fontId="4" fillId="4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4" fillId="0" borderId="1" xfId="0" applyFont="1" applyBorder="1" applyAlignment="1">
      <alignment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1" fillId="4" borderId="33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vertical="center" wrapText="1"/>
    </xf>
    <xf numFmtId="0" fontId="1" fillId="0" borderId="14" xfId="0" applyFont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37" xfId="0" applyBorder="1" applyAlignment="1">
      <alignment vertical="center" wrapText="1"/>
    </xf>
    <xf numFmtId="10" fontId="0" fillId="0" borderId="37" xfId="0" applyNumberFormat="1" applyBorder="1" applyAlignment="1">
      <alignment vertical="center" wrapText="1"/>
    </xf>
    <xf numFmtId="0" fontId="0" fillId="0" borderId="0" xfId="0" applyAlignment="1">
      <alignment vertical="center"/>
    </xf>
    <xf numFmtId="0" fontId="13" fillId="7" borderId="36" xfId="0" applyFont="1" applyFill="1" applyBorder="1" applyAlignment="1">
      <alignment horizontal="center" vertical="center" wrapText="1"/>
    </xf>
    <xf numFmtId="0" fontId="13" fillId="7" borderId="37" xfId="0" applyFont="1" applyFill="1" applyBorder="1" applyAlignment="1">
      <alignment horizontal="center" vertical="center" wrapText="1"/>
    </xf>
    <xf numFmtId="0" fontId="13" fillId="7" borderId="38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0" fontId="0" fillId="8" borderId="1" xfId="0" applyFill="1" applyBorder="1" applyAlignment="1">
      <alignment horizontal="left" vertical="center" wrapText="1"/>
    </xf>
    <xf numFmtId="0" fontId="13" fillId="2" borderId="36" xfId="0" applyFont="1" applyFill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 wrapText="1"/>
    </xf>
    <xf numFmtId="0" fontId="13" fillId="2" borderId="38" xfId="0" applyFont="1" applyFill="1" applyBorder="1" applyAlignment="1">
      <alignment horizontal="center" vertical="center" wrapText="1"/>
    </xf>
    <xf numFmtId="0" fontId="13" fillId="2" borderId="39" xfId="0" applyFont="1" applyFill="1" applyBorder="1" applyAlignment="1">
      <alignment horizontal="center" vertical="center" wrapText="1"/>
    </xf>
    <xf numFmtId="0" fontId="13" fillId="7" borderId="39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10" fontId="0" fillId="8" borderId="1" xfId="0" applyNumberForma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165" fontId="0" fillId="8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0" fontId="0" fillId="0" borderId="1" xfId="0" applyNumberFormat="1" applyBorder="1" applyAlignment="1">
      <alignment vertical="center" wrapText="1"/>
    </xf>
    <xf numFmtId="165" fontId="0" fillId="0" borderId="38" xfId="0" applyNumberFormat="1" applyBorder="1" applyAlignment="1">
      <alignment vertical="center" wrapText="1"/>
    </xf>
    <xf numFmtId="165" fontId="0" fillId="0" borderId="1" xfId="0" applyNumberFormat="1" applyBorder="1" applyAlignment="1">
      <alignment vertical="center" wrapText="1"/>
    </xf>
    <xf numFmtId="0" fontId="0" fillId="4" borderId="1" xfId="0" applyFill="1" applyBorder="1" applyAlignment="1">
      <alignment horizontal="center" vertical="center" wrapText="1"/>
    </xf>
    <xf numFmtId="10" fontId="0" fillId="4" borderId="1" xfId="0" applyNumberFormat="1" applyFill="1" applyBorder="1" applyAlignment="1">
      <alignment horizontal="center" vertical="center" wrapText="1"/>
    </xf>
    <xf numFmtId="165" fontId="0" fillId="4" borderId="1" xfId="0" applyNumberFormat="1" applyFill="1" applyBorder="1" applyAlignment="1">
      <alignment horizontal="center" vertical="center" wrapText="1"/>
    </xf>
    <xf numFmtId="0" fontId="13" fillId="7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65" fontId="0" fillId="4" borderId="0" xfId="0" applyNumberFormat="1" applyFill="1" applyAlignment="1">
      <alignment horizontal="center" vertical="center" wrapText="1"/>
    </xf>
    <xf numFmtId="165" fontId="0" fillId="0" borderId="0" xfId="0" applyNumberFormat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8" borderId="6" xfId="0" applyFill="1" applyBorder="1" applyAlignment="1">
      <alignment horizontal="left" vertical="center" wrapText="1"/>
    </xf>
    <xf numFmtId="0" fontId="0" fillId="8" borderId="6" xfId="0" applyFill="1" applyBorder="1" applyAlignment="1">
      <alignment horizontal="center" vertical="center" wrapText="1"/>
    </xf>
    <xf numFmtId="10" fontId="0" fillId="8" borderId="6" xfId="0" applyNumberFormat="1" applyFill="1" applyBorder="1" applyAlignment="1">
      <alignment horizontal="center" vertical="center" wrapText="1"/>
    </xf>
    <xf numFmtId="165" fontId="0" fillId="8" borderId="6" xfId="0" applyNumberForma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wrapText="1"/>
    </xf>
    <xf numFmtId="0" fontId="17" fillId="9" borderId="1" xfId="0" applyFont="1" applyFill="1" applyBorder="1" applyAlignment="1">
      <alignment horizontal="center" vertical="center" textRotation="90" wrapText="1"/>
    </xf>
    <xf numFmtId="0" fontId="17" fillId="4" borderId="1" xfId="0" applyFont="1" applyFill="1" applyBorder="1" applyAlignment="1">
      <alignment horizontal="center" vertical="center" textRotation="90" wrapText="1"/>
    </xf>
    <xf numFmtId="0" fontId="1" fillId="4" borderId="5" xfId="0" applyFont="1" applyFill="1" applyBorder="1" applyAlignment="1">
      <alignment horizontal="center" vertical="center" wrapText="1"/>
    </xf>
    <xf numFmtId="164" fontId="1" fillId="4" borderId="5" xfId="0" applyNumberFormat="1" applyFont="1" applyFill="1" applyBorder="1" applyAlignment="1">
      <alignment horizontal="center" vertical="center" wrapText="1"/>
    </xf>
    <xf numFmtId="165" fontId="0" fillId="11" borderId="1" xfId="0" applyNumberForma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center" vertical="center" wrapText="1"/>
    </xf>
    <xf numFmtId="9" fontId="6" fillId="13" borderId="8" xfId="0" applyNumberFormat="1" applyFont="1" applyFill="1" applyBorder="1" applyAlignment="1">
      <alignment horizontal="center" vertical="center" wrapText="1"/>
    </xf>
    <xf numFmtId="1" fontId="18" fillId="13" borderId="10" xfId="0" applyNumberFormat="1" applyFont="1" applyFill="1" applyBorder="1" applyAlignment="1">
      <alignment horizontal="center" vertical="center" wrapText="1"/>
    </xf>
    <xf numFmtId="164" fontId="3" fillId="2" borderId="10" xfId="0" applyNumberFormat="1" applyFont="1" applyFill="1" applyBorder="1" applyAlignment="1">
      <alignment horizontal="center" vertical="center" wrapText="1"/>
    </xf>
    <xf numFmtId="164" fontId="18" fillId="2" borderId="10" xfId="0" applyNumberFormat="1" applyFont="1" applyFill="1" applyBorder="1" applyAlignment="1">
      <alignment horizontal="center" vertical="center" wrapText="1"/>
    </xf>
    <xf numFmtId="164" fontId="18" fillId="2" borderId="50" xfId="0" applyNumberFormat="1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vertical="center" wrapText="1"/>
    </xf>
    <xf numFmtId="1" fontId="12" fillId="13" borderId="10" xfId="0" applyNumberFormat="1" applyFont="1" applyFill="1" applyBorder="1" applyAlignment="1">
      <alignment vertical="center" wrapText="1"/>
    </xf>
    <xf numFmtId="164" fontId="6" fillId="13" borderId="1" xfId="0" applyNumberFormat="1" applyFont="1" applyFill="1" applyBorder="1" applyAlignment="1">
      <alignment vertical="center" wrapText="1"/>
    </xf>
    <xf numFmtId="164" fontId="6" fillId="13" borderId="8" xfId="0" applyNumberFormat="1" applyFont="1" applyFill="1" applyBorder="1" applyAlignment="1">
      <alignment vertical="center" wrapText="1"/>
    </xf>
    <xf numFmtId="0" fontId="4" fillId="3" borderId="48" xfId="0" applyFont="1" applyFill="1" applyBorder="1" applyAlignment="1">
      <alignment vertical="center" wrapText="1"/>
    </xf>
    <xf numFmtId="0" fontId="4" fillId="3" borderId="49" xfId="0" applyFont="1" applyFill="1" applyBorder="1" applyAlignment="1">
      <alignment vertical="center" wrapText="1"/>
    </xf>
    <xf numFmtId="0" fontId="4" fillId="3" borderId="46" xfId="0" applyFont="1" applyFill="1" applyBorder="1" applyAlignment="1">
      <alignment vertical="center" wrapText="1"/>
    </xf>
    <xf numFmtId="0" fontId="4" fillId="3" borderId="30" xfId="0" applyFont="1" applyFill="1" applyBorder="1" applyAlignment="1">
      <alignment vertical="center" wrapText="1"/>
    </xf>
    <xf numFmtId="0" fontId="1" fillId="15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164" fontId="3" fillId="14" borderId="10" xfId="0" applyNumberFormat="1" applyFont="1" applyFill="1" applyBorder="1" applyAlignment="1">
      <alignment horizontal="center" vertical="center" wrapText="1"/>
    </xf>
    <xf numFmtId="0" fontId="1" fillId="17" borderId="7" xfId="0" applyFont="1" applyFill="1" applyBorder="1" applyAlignment="1">
      <alignment horizontal="center" vertical="center" wrapText="1"/>
    </xf>
    <xf numFmtId="164" fontId="3" fillId="16" borderId="10" xfId="0" applyNumberFormat="1" applyFont="1" applyFill="1" applyBorder="1" applyAlignment="1">
      <alignment horizontal="center" vertical="center" wrapText="1"/>
    </xf>
    <xf numFmtId="164" fontId="18" fillId="16" borderId="10" xfId="0" applyNumberFormat="1" applyFont="1" applyFill="1" applyBorder="1" applyAlignment="1">
      <alignment horizontal="center" vertical="center" wrapText="1"/>
    </xf>
    <xf numFmtId="164" fontId="18" fillId="16" borderId="50" xfId="0" applyNumberFormat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17" fillId="9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9" borderId="6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10" fontId="23" fillId="8" borderId="1" xfId="0" applyNumberFormat="1" applyFont="1" applyFill="1" applyBorder="1" applyAlignment="1">
      <alignment horizontal="center" vertical="center" wrapText="1"/>
    </xf>
    <xf numFmtId="165" fontId="23" fillId="0" borderId="1" xfId="0" applyNumberFormat="1" applyFont="1" applyBorder="1" applyAlignment="1">
      <alignment horizontal="center" vertical="center" wrapText="1"/>
    </xf>
    <xf numFmtId="165" fontId="23" fillId="11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10" borderId="1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164" fontId="22" fillId="10" borderId="1" xfId="0" applyNumberFormat="1" applyFont="1" applyFill="1" applyBorder="1" applyAlignment="1">
      <alignment horizontal="center" vertical="center" wrapText="1"/>
    </xf>
    <xf numFmtId="165" fontId="22" fillId="12" borderId="1" xfId="0" applyNumberFormat="1" applyFont="1" applyFill="1" applyBorder="1" applyAlignment="1">
      <alignment horizontal="center" vertical="center" wrapText="1"/>
    </xf>
    <xf numFmtId="0" fontId="17" fillId="10" borderId="14" xfId="0" applyFont="1" applyFill="1" applyBorder="1" applyAlignment="1">
      <alignment horizontal="center" vertical="center" wrapText="1"/>
    </xf>
    <xf numFmtId="0" fontId="22" fillId="4" borderId="6" xfId="0" applyFont="1" applyFill="1" applyBorder="1" applyAlignment="1">
      <alignment horizontal="center" vertical="center" wrapText="1"/>
    </xf>
    <xf numFmtId="0" fontId="22" fillId="12" borderId="6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22" fillId="12" borderId="5" xfId="0" applyFont="1" applyFill="1" applyBorder="1" applyAlignment="1">
      <alignment horizontal="center" vertical="center" wrapText="1"/>
    </xf>
    <xf numFmtId="0" fontId="17" fillId="16" borderId="1" xfId="0" applyFont="1" applyFill="1" applyBorder="1" applyAlignment="1">
      <alignment horizontal="center" vertical="center" wrapText="1"/>
    </xf>
    <xf numFmtId="0" fontId="22" fillId="0" borderId="5" xfId="0" applyFont="1" applyBorder="1" applyAlignment="1">
      <alignment vertical="center" wrapText="1"/>
    </xf>
    <xf numFmtId="0" fontId="17" fillId="17" borderId="1" xfId="0" applyFont="1" applyFill="1" applyBorder="1" applyAlignment="1">
      <alignment horizontal="center" vertical="center" wrapText="1"/>
    </xf>
    <xf numFmtId="0" fontId="17" fillId="15" borderId="18" xfId="0" applyFont="1" applyFill="1" applyBorder="1" applyAlignment="1">
      <alignment horizontal="center" vertical="center" wrapText="1"/>
    </xf>
    <xf numFmtId="0" fontId="17" fillId="15" borderId="1" xfId="0" applyFont="1" applyFill="1" applyBorder="1" applyAlignment="1">
      <alignment horizontal="center" vertical="center" wrapText="1"/>
    </xf>
    <xf numFmtId="0" fontId="22" fillId="15" borderId="7" xfId="0" applyFont="1" applyFill="1" applyBorder="1" applyAlignment="1">
      <alignment horizontal="center" vertical="center" wrapText="1"/>
    </xf>
    <xf numFmtId="0" fontId="17" fillId="15" borderId="14" xfId="0" applyFont="1" applyFill="1" applyBorder="1" applyAlignment="1">
      <alignment horizontal="center" vertical="center" wrapText="1"/>
    </xf>
    <xf numFmtId="164" fontId="18" fillId="3" borderId="10" xfId="0" applyNumberFormat="1" applyFont="1" applyFill="1" applyBorder="1" applyAlignment="1">
      <alignment horizontal="center" vertical="center" wrapText="1"/>
    </xf>
    <xf numFmtId="164" fontId="18" fillId="3" borderId="10" xfId="0" applyNumberFormat="1" applyFont="1" applyFill="1" applyBorder="1" applyAlignment="1">
      <alignment horizontal="right" vertical="center" wrapText="1"/>
    </xf>
    <xf numFmtId="0" fontId="1" fillId="4" borderId="14" xfId="0" applyFont="1" applyFill="1" applyBorder="1" applyAlignment="1">
      <alignment horizontal="center" wrapText="1"/>
    </xf>
    <xf numFmtId="0" fontId="1" fillId="4" borderId="15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3" borderId="2" xfId="0" applyFont="1" applyFill="1" applyBorder="1" applyAlignment="1">
      <alignment horizontal="center" wrapText="1"/>
    </xf>
    <xf numFmtId="0" fontId="1" fillId="3" borderId="0" xfId="0" applyFont="1" applyFill="1" applyAlignment="1">
      <alignment horizont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9" fillId="3" borderId="34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7" fillId="9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14" xfId="0" applyFont="1" applyFill="1" applyBorder="1" applyAlignment="1">
      <alignment horizontal="center" vertical="center" wrapText="1"/>
    </xf>
    <xf numFmtId="165" fontId="12" fillId="3" borderId="1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center" vertical="center" wrapText="1"/>
    </xf>
    <xf numFmtId="2" fontId="12" fillId="0" borderId="17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22" fillId="0" borderId="15" xfId="0" applyFont="1" applyBorder="1" applyAlignment="1">
      <alignment horizontal="left" vertical="center" wrapText="1"/>
    </xf>
    <xf numFmtId="0" fontId="22" fillId="0" borderId="17" xfId="0" applyFont="1" applyBorder="1" applyAlignment="1">
      <alignment horizontal="left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right" vertical="center" wrapText="1"/>
    </xf>
    <xf numFmtId="0" fontId="4" fillId="4" borderId="15" xfId="0" applyFont="1" applyFill="1" applyBorder="1" applyAlignment="1">
      <alignment horizontal="right" vertical="center" wrapText="1"/>
    </xf>
    <xf numFmtId="0" fontId="4" fillId="4" borderId="17" xfId="0" applyFont="1" applyFill="1" applyBorder="1" applyAlignment="1">
      <alignment horizontal="right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textRotation="90" wrapText="1"/>
    </xf>
    <xf numFmtId="0" fontId="17" fillId="4" borderId="6" xfId="0" applyFont="1" applyFill="1" applyBorder="1" applyAlignment="1">
      <alignment horizontal="center" vertical="center" textRotation="90" wrapText="1"/>
    </xf>
    <xf numFmtId="0" fontId="17" fillId="4" borderId="14" xfId="0" applyFont="1" applyFill="1" applyBorder="1" applyAlignment="1">
      <alignment horizontal="center" vertical="center" wrapText="1"/>
    </xf>
    <xf numFmtId="0" fontId="17" fillId="4" borderId="15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5" fillId="13" borderId="16" xfId="0" applyFont="1" applyFill="1" applyBorder="1" applyAlignment="1">
      <alignment horizontal="center" vertical="center" wrapText="1"/>
    </xf>
    <xf numFmtId="0" fontId="5" fillId="13" borderId="12" xfId="0" applyFont="1" applyFill="1" applyBorder="1" applyAlignment="1">
      <alignment horizontal="center" vertical="center" wrapText="1"/>
    </xf>
    <xf numFmtId="0" fontId="5" fillId="13" borderId="13" xfId="0" applyFont="1" applyFill="1" applyBorder="1" applyAlignment="1">
      <alignment horizontal="center" vertical="center" wrapText="1"/>
    </xf>
    <xf numFmtId="0" fontId="5" fillId="13" borderId="33" xfId="0" applyFont="1" applyFill="1" applyBorder="1" applyAlignment="1">
      <alignment horizontal="center" vertical="center" wrapText="1"/>
    </xf>
    <xf numFmtId="0" fontId="5" fillId="13" borderId="5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16" fillId="13" borderId="44" xfId="0" applyFont="1" applyFill="1" applyBorder="1" applyAlignment="1">
      <alignment horizontal="right" vertical="center" wrapText="1"/>
    </xf>
    <xf numFmtId="0" fontId="16" fillId="13" borderId="11" xfId="0" applyFont="1" applyFill="1" applyBorder="1" applyAlignment="1">
      <alignment horizontal="right" vertical="center" wrapText="1"/>
    </xf>
    <xf numFmtId="0" fontId="16" fillId="13" borderId="47" xfId="0" applyFont="1" applyFill="1" applyBorder="1" applyAlignment="1">
      <alignment horizontal="right" vertical="center" wrapText="1"/>
    </xf>
    <xf numFmtId="0" fontId="16" fillId="13" borderId="48" xfId="0" applyFont="1" applyFill="1" applyBorder="1" applyAlignment="1">
      <alignment horizontal="right" vertical="center" wrapText="1"/>
    </xf>
    <xf numFmtId="0" fontId="4" fillId="3" borderId="25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left" vertical="center" wrapText="1"/>
    </xf>
    <xf numFmtId="0" fontId="4" fillId="3" borderId="45" xfId="0" applyFont="1" applyFill="1" applyBorder="1" applyAlignment="1">
      <alignment horizontal="left" vertical="center" wrapText="1"/>
    </xf>
    <xf numFmtId="0" fontId="4" fillId="3" borderId="46" xfId="0" applyFont="1" applyFill="1" applyBorder="1" applyAlignment="1">
      <alignment horizontal="left" vertical="center" wrapText="1"/>
    </xf>
    <xf numFmtId="0" fontId="17" fillId="9" borderId="14" xfId="0" applyFont="1" applyFill="1" applyBorder="1" applyAlignment="1">
      <alignment horizontal="center" vertical="center" wrapText="1"/>
    </xf>
    <xf numFmtId="0" fontId="17" fillId="9" borderId="15" xfId="0" applyFont="1" applyFill="1" applyBorder="1" applyAlignment="1">
      <alignment horizontal="center" vertical="center" wrapText="1"/>
    </xf>
    <xf numFmtId="0" fontId="17" fillId="9" borderId="17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20" xfId="0" applyFont="1" applyFill="1" applyBorder="1" applyAlignment="1">
      <alignment horizontal="center" vertical="center" wrapText="1"/>
    </xf>
    <xf numFmtId="0" fontId="17" fillId="4" borderId="42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164" fontId="12" fillId="3" borderId="1" xfId="0" applyNumberFormat="1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 textRotation="90" wrapText="1"/>
    </xf>
    <xf numFmtId="0" fontId="17" fillId="9" borderId="6" xfId="0" applyFont="1" applyFill="1" applyBorder="1" applyAlignment="1">
      <alignment horizontal="center" vertical="center" textRotation="90" wrapText="1"/>
    </xf>
    <xf numFmtId="10" fontId="12" fillId="0" borderId="17" xfId="0" applyNumberFormat="1" applyFont="1" applyBorder="1" applyAlignment="1">
      <alignment horizontal="center" vertical="center" wrapText="1"/>
    </xf>
    <xf numFmtId="10" fontId="12" fillId="0" borderId="1" xfId="0" applyNumberFormat="1" applyFont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4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13" borderId="14" xfId="0" applyFont="1" applyFill="1" applyBorder="1" applyAlignment="1">
      <alignment horizontal="center" vertical="center" wrapText="1"/>
    </xf>
    <xf numFmtId="0" fontId="3" fillId="13" borderId="15" xfId="0" applyFont="1" applyFill="1" applyBorder="1" applyAlignment="1">
      <alignment horizontal="center" vertical="center" wrapText="1"/>
    </xf>
    <xf numFmtId="0" fontId="3" fillId="13" borderId="17" xfId="0" applyFont="1" applyFill="1" applyBorder="1" applyAlignment="1">
      <alignment horizontal="center" vertical="center" wrapText="1"/>
    </xf>
    <xf numFmtId="0" fontId="3" fillId="13" borderId="18" xfId="0" applyFont="1" applyFill="1" applyBorder="1" applyAlignment="1">
      <alignment horizontal="center" vertical="center" wrapText="1"/>
    </xf>
    <xf numFmtId="0" fontId="18" fillId="13" borderId="32" xfId="0" applyFont="1" applyFill="1" applyBorder="1" applyAlignment="1">
      <alignment horizontal="center" vertical="center" wrapText="1"/>
    </xf>
    <xf numFmtId="0" fontId="18" fillId="13" borderId="27" xfId="0" applyFont="1" applyFill="1" applyBorder="1" applyAlignment="1">
      <alignment horizontal="center" vertical="center" wrapText="1"/>
    </xf>
    <xf numFmtId="0" fontId="18" fillId="13" borderId="26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1" fontId="6" fillId="13" borderId="14" xfId="0" applyNumberFormat="1" applyFont="1" applyFill="1" applyBorder="1" applyAlignment="1">
      <alignment horizontal="center" vertical="center" wrapText="1"/>
    </xf>
    <xf numFmtId="1" fontId="6" fillId="13" borderId="17" xfId="0" applyNumberFormat="1" applyFont="1" applyFill="1" applyBorder="1" applyAlignment="1">
      <alignment horizontal="center" vertical="center" wrapText="1"/>
    </xf>
    <xf numFmtId="1" fontId="6" fillId="13" borderId="1" xfId="0" applyNumberFormat="1" applyFont="1" applyFill="1" applyBorder="1" applyAlignment="1">
      <alignment horizontal="center" vertical="center" wrapText="1"/>
    </xf>
    <xf numFmtId="1" fontId="18" fillId="13" borderId="10" xfId="0" applyNumberFormat="1" applyFont="1" applyFill="1" applyBorder="1" applyAlignment="1">
      <alignment horizontal="center" vertical="center" wrapText="1"/>
    </xf>
    <xf numFmtId="0" fontId="3" fillId="13" borderId="10" xfId="0" applyFont="1" applyFill="1" applyBorder="1" applyAlignment="1">
      <alignment horizontal="center" vertical="center" wrapText="1"/>
    </xf>
    <xf numFmtId="0" fontId="21" fillId="13" borderId="29" xfId="0" applyFont="1" applyFill="1" applyBorder="1" applyAlignment="1">
      <alignment horizontal="center" vertical="center" wrapText="1"/>
    </xf>
    <xf numFmtId="0" fontId="21" fillId="13" borderId="46" xfId="0" applyFont="1" applyFill="1" applyBorder="1" applyAlignment="1">
      <alignment horizontal="center" vertical="center" wrapText="1"/>
    </xf>
    <xf numFmtId="0" fontId="21" fillId="13" borderId="30" xfId="0" applyFont="1" applyFill="1" applyBorder="1" applyAlignment="1">
      <alignment horizontal="center" vertical="center" wrapText="1"/>
    </xf>
    <xf numFmtId="9" fontId="1" fillId="0" borderId="0" xfId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7" fillId="4" borderId="5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22" fillId="0" borderId="14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13" borderId="7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0" fillId="13" borderId="7" xfId="0" applyFont="1" applyFill="1" applyBorder="1" applyAlignment="1">
      <alignment horizontal="right" vertical="center" wrapText="1"/>
    </xf>
    <xf numFmtId="0" fontId="20" fillId="13" borderId="1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17" borderId="7" xfId="0" applyFont="1" applyFill="1" applyBorder="1" applyAlignment="1">
      <alignment horizontal="right" vertical="center" wrapText="1"/>
    </xf>
    <xf numFmtId="0" fontId="4" fillId="17" borderId="1" xfId="0" applyFont="1" applyFill="1" applyBorder="1" applyAlignment="1">
      <alignment horizontal="right" vertical="center" wrapText="1"/>
    </xf>
    <xf numFmtId="0" fontId="4" fillId="17" borderId="1" xfId="0" applyFont="1" applyFill="1" applyBorder="1" applyAlignment="1">
      <alignment horizontal="left" vertical="center" wrapText="1"/>
    </xf>
    <xf numFmtId="0" fontId="4" fillId="17" borderId="8" xfId="0" applyFont="1" applyFill="1" applyBorder="1" applyAlignment="1">
      <alignment horizontal="left" vertical="center" wrapText="1"/>
    </xf>
    <xf numFmtId="0" fontId="3" fillId="17" borderId="7" xfId="0" applyFont="1" applyFill="1" applyBorder="1" applyAlignment="1">
      <alignment horizontal="left" vertical="center" wrapText="1"/>
    </xf>
    <xf numFmtId="0" fontId="3" fillId="17" borderId="1" xfId="0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" fillId="17" borderId="8" xfId="0" applyFont="1" applyFill="1" applyBorder="1" applyAlignment="1">
      <alignment horizontal="center" vertical="center" wrapText="1"/>
    </xf>
    <xf numFmtId="10" fontId="19" fillId="3" borderId="1" xfId="0" applyNumberFormat="1" applyFont="1" applyFill="1" applyBorder="1" applyAlignment="1">
      <alignment horizontal="center" vertical="center" wrapText="1"/>
    </xf>
    <xf numFmtId="0" fontId="4" fillId="17" borderId="18" xfId="0" applyFont="1" applyFill="1" applyBorder="1" applyAlignment="1">
      <alignment horizontal="left" vertical="center" wrapText="1"/>
    </xf>
    <xf numFmtId="0" fontId="4" fillId="17" borderId="15" xfId="0" applyFont="1" applyFill="1" applyBorder="1" applyAlignment="1">
      <alignment horizontal="left" vertical="center" wrapText="1"/>
    </xf>
    <xf numFmtId="0" fontId="4" fillId="17" borderId="17" xfId="0" applyFont="1" applyFill="1" applyBorder="1" applyAlignment="1">
      <alignment horizontal="left" vertical="center" wrapText="1"/>
    </xf>
    <xf numFmtId="0" fontId="7" fillId="17" borderId="8" xfId="0" applyFont="1" applyFill="1" applyBorder="1" applyAlignment="1">
      <alignment horizontal="center" vertical="center" wrapText="1"/>
    </xf>
    <xf numFmtId="0" fontId="2" fillId="16" borderId="7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 wrapText="1"/>
    </xf>
    <xf numFmtId="0" fontId="2" fillId="16" borderId="8" xfId="0" applyFont="1" applyFill="1" applyBorder="1" applyAlignment="1">
      <alignment horizontal="center" vertical="center" wrapText="1"/>
    </xf>
    <xf numFmtId="0" fontId="3" fillId="16" borderId="7" xfId="0" applyFont="1" applyFill="1" applyBorder="1" applyAlignment="1">
      <alignment horizontal="center" vertical="center" wrapText="1"/>
    </xf>
    <xf numFmtId="0" fontId="3" fillId="16" borderId="1" xfId="0" applyFont="1" applyFill="1" applyBorder="1" applyAlignment="1">
      <alignment horizontal="center" vertical="center" wrapText="1"/>
    </xf>
    <xf numFmtId="0" fontId="3" fillId="17" borderId="1" xfId="0" applyFont="1" applyFill="1" applyBorder="1" applyAlignment="1">
      <alignment horizontal="center" vertical="center" wrapText="1"/>
    </xf>
    <xf numFmtId="0" fontId="3" fillId="17" borderId="22" xfId="0" applyFont="1" applyFill="1" applyBorder="1" applyAlignment="1">
      <alignment horizontal="center" vertical="center" wrapText="1"/>
    </xf>
    <xf numFmtId="0" fontId="3" fillId="17" borderId="24" xfId="0" applyFont="1" applyFill="1" applyBorder="1" applyAlignment="1">
      <alignment horizontal="center" vertical="center" wrapText="1"/>
    </xf>
    <xf numFmtId="0" fontId="3" fillId="17" borderId="23" xfId="0" applyFont="1" applyFill="1" applyBorder="1" applyAlignment="1">
      <alignment horizontal="center" vertical="center" wrapText="1"/>
    </xf>
    <xf numFmtId="0" fontId="9" fillId="3" borderId="40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7" fillId="17" borderId="1" xfId="0" applyFont="1" applyFill="1" applyBorder="1" applyAlignment="1">
      <alignment horizontal="center" vertical="center" wrapText="1"/>
    </xf>
    <xf numFmtId="0" fontId="17" fillId="17" borderId="20" xfId="0" applyFont="1" applyFill="1" applyBorder="1" applyAlignment="1">
      <alignment horizontal="center" vertical="center" wrapText="1"/>
    </xf>
    <xf numFmtId="0" fontId="17" fillId="17" borderId="4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3" fillId="17" borderId="8" xfId="0" applyFont="1" applyFill="1" applyBorder="1" applyAlignment="1">
      <alignment horizontal="center" vertical="center" wrapText="1"/>
    </xf>
    <xf numFmtId="0" fontId="17" fillId="17" borderId="5" xfId="0" applyFont="1" applyFill="1" applyBorder="1" applyAlignment="1">
      <alignment horizontal="center" vertical="center" wrapText="1"/>
    </xf>
    <xf numFmtId="0" fontId="17" fillId="17" borderId="6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1" fillId="13" borderId="7" xfId="0" applyFont="1" applyFill="1" applyBorder="1" applyAlignment="1">
      <alignment horizontal="center" vertical="center" wrapText="1"/>
    </xf>
    <xf numFmtId="0" fontId="21" fillId="13" borderId="1" xfId="0" applyFont="1" applyFill="1" applyBorder="1" applyAlignment="1">
      <alignment horizontal="center" vertical="center" wrapText="1"/>
    </xf>
    <xf numFmtId="0" fontId="21" fillId="13" borderId="5" xfId="0" applyFont="1" applyFill="1" applyBorder="1" applyAlignment="1">
      <alignment horizontal="center" vertical="center" wrapText="1"/>
    </xf>
    <xf numFmtId="0" fontId="21" fillId="13" borderId="8" xfId="0" applyFont="1" applyFill="1" applyBorder="1" applyAlignment="1">
      <alignment horizontal="center" vertical="center" wrapText="1"/>
    </xf>
    <xf numFmtId="0" fontId="4" fillId="13" borderId="7" xfId="0" applyFont="1" applyFill="1" applyBorder="1" applyAlignment="1">
      <alignment horizontal="left" vertical="center" wrapText="1"/>
    </xf>
    <xf numFmtId="0" fontId="4" fillId="13" borderId="1" xfId="0" applyFont="1" applyFill="1" applyBorder="1" applyAlignment="1">
      <alignment horizontal="left" vertical="center" wrapText="1"/>
    </xf>
    <xf numFmtId="0" fontId="4" fillId="13" borderId="14" xfId="0" applyFont="1" applyFill="1" applyBorder="1" applyAlignment="1">
      <alignment horizontal="left" vertical="center" wrapText="1"/>
    </xf>
    <xf numFmtId="2" fontId="6" fillId="13" borderId="29" xfId="0" applyNumberFormat="1" applyFont="1" applyFill="1" applyBorder="1" applyAlignment="1">
      <alignment horizontal="center" vertical="center" wrapText="1"/>
    </xf>
    <xf numFmtId="2" fontId="6" fillId="13" borderId="30" xfId="0" applyNumberFormat="1" applyFont="1" applyFill="1" applyBorder="1" applyAlignment="1">
      <alignment horizontal="center" vertical="center" wrapText="1"/>
    </xf>
    <xf numFmtId="0" fontId="4" fillId="13" borderId="14" xfId="0" applyFont="1" applyFill="1" applyBorder="1" applyAlignment="1">
      <alignment horizontal="center" vertical="center" wrapText="1"/>
    </xf>
    <xf numFmtId="0" fontId="4" fillId="13" borderId="15" xfId="0" applyFont="1" applyFill="1" applyBorder="1" applyAlignment="1">
      <alignment horizontal="center" vertical="center" wrapText="1"/>
    </xf>
    <xf numFmtId="0" fontId="4" fillId="13" borderId="17" xfId="0" applyFont="1" applyFill="1" applyBorder="1" applyAlignment="1">
      <alignment horizontal="center" vertical="center" wrapText="1"/>
    </xf>
    <xf numFmtId="2" fontId="6" fillId="13" borderId="18" xfId="0" applyNumberFormat="1" applyFont="1" applyFill="1" applyBorder="1" applyAlignment="1">
      <alignment horizontal="center" vertical="center" wrapText="1"/>
    </xf>
    <xf numFmtId="2" fontId="6" fillId="13" borderId="31" xfId="0" applyNumberFormat="1" applyFont="1" applyFill="1" applyBorder="1" applyAlignment="1">
      <alignment horizontal="center" vertical="center" wrapText="1"/>
    </xf>
    <xf numFmtId="0" fontId="18" fillId="13" borderId="9" xfId="0" applyFont="1" applyFill="1" applyBorder="1" applyAlignment="1">
      <alignment horizontal="left" vertical="center" wrapText="1"/>
    </xf>
    <xf numFmtId="0" fontId="18" fillId="13" borderId="10" xfId="0" applyFont="1" applyFill="1" applyBorder="1" applyAlignment="1">
      <alignment horizontal="left" vertical="center" wrapText="1"/>
    </xf>
    <xf numFmtId="0" fontId="18" fillId="13" borderId="25" xfId="0" applyFont="1" applyFill="1" applyBorder="1" applyAlignment="1">
      <alignment horizontal="left" vertical="center" wrapText="1"/>
    </xf>
    <xf numFmtId="0" fontId="8" fillId="13" borderId="32" xfId="0" applyFont="1" applyFill="1" applyBorder="1" applyAlignment="1">
      <alignment horizontal="center" vertical="center" wrapText="1"/>
    </xf>
    <xf numFmtId="0" fontId="8" fillId="13" borderId="28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10" fontId="12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" fillId="3" borderId="18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0" fontId="1" fillId="3" borderId="31" xfId="0" applyFont="1" applyFill="1" applyBorder="1" applyAlignment="1">
      <alignment horizontal="center" wrapText="1"/>
    </xf>
    <xf numFmtId="0" fontId="4" fillId="17" borderId="40" xfId="0" applyFont="1" applyFill="1" applyBorder="1" applyAlignment="1">
      <alignment horizontal="center" vertical="center" wrapText="1"/>
    </xf>
    <xf numFmtId="0" fontId="4" fillId="17" borderId="41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wrapText="1"/>
    </xf>
    <xf numFmtId="0" fontId="6" fillId="13" borderId="27" xfId="0" applyFont="1" applyFill="1" applyBorder="1" applyAlignment="1">
      <alignment horizontal="center" vertical="center" wrapText="1"/>
    </xf>
    <xf numFmtId="0" fontId="6" fillId="13" borderId="26" xfId="0" applyFont="1" applyFill="1" applyBorder="1" applyAlignment="1">
      <alignment horizontal="center" vertical="center" wrapText="1"/>
    </xf>
    <xf numFmtId="0" fontId="24" fillId="13" borderId="7" xfId="0" applyFont="1" applyFill="1" applyBorder="1" applyAlignment="1">
      <alignment horizontal="center" vertical="center" wrapText="1"/>
    </xf>
    <xf numFmtId="0" fontId="24" fillId="13" borderId="1" xfId="0" applyFont="1" applyFill="1" applyBorder="1" applyAlignment="1">
      <alignment horizontal="center" vertical="center" wrapText="1"/>
    </xf>
    <xf numFmtId="0" fontId="24" fillId="13" borderId="5" xfId="0" applyFont="1" applyFill="1" applyBorder="1" applyAlignment="1">
      <alignment horizontal="center" vertical="center" wrapText="1"/>
    </xf>
    <xf numFmtId="0" fontId="24" fillId="13" borderId="8" xfId="0" applyFont="1" applyFill="1" applyBorder="1" applyAlignment="1">
      <alignment horizontal="center" vertical="center" wrapText="1"/>
    </xf>
    <xf numFmtId="0" fontId="6" fillId="13" borderId="29" xfId="0" applyFont="1" applyFill="1" applyBorder="1" applyAlignment="1">
      <alignment horizontal="center" vertical="center" wrapText="1"/>
    </xf>
    <xf numFmtId="0" fontId="6" fillId="13" borderId="30" xfId="0" applyFont="1" applyFill="1" applyBorder="1" applyAlignment="1">
      <alignment horizontal="center" vertical="center" wrapText="1"/>
    </xf>
    <xf numFmtId="0" fontId="7" fillId="15" borderId="8" xfId="0" applyFont="1" applyFill="1" applyBorder="1" applyAlignment="1">
      <alignment horizontal="center" vertical="center" wrapText="1"/>
    </xf>
    <xf numFmtId="0" fontId="3" fillId="15" borderId="7" xfId="0" applyFont="1" applyFill="1" applyBorder="1" applyAlignment="1">
      <alignment horizontal="left" vertical="center" wrapText="1"/>
    </xf>
    <xf numFmtId="0" fontId="3" fillId="15" borderId="1" xfId="0" applyFont="1" applyFill="1" applyBorder="1" applyAlignment="1">
      <alignment horizontal="left" vertical="center" wrapText="1"/>
    </xf>
    <xf numFmtId="0" fontId="4" fillId="15" borderId="7" xfId="0" applyFont="1" applyFill="1" applyBorder="1" applyAlignment="1">
      <alignment horizontal="right" vertical="center" wrapText="1"/>
    </xf>
    <xf numFmtId="0" fontId="4" fillId="15" borderId="1" xfId="0" applyFont="1" applyFill="1" applyBorder="1" applyAlignment="1">
      <alignment horizontal="right" vertical="center" wrapText="1"/>
    </xf>
    <xf numFmtId="0" fontId="4" fillId="15" borderId="1" xfId="0" applyFont="1" applyFill="1" applyBorder="1" applyAlignment="1">
      <alignment horizontal="left" vertical="center" wrapText="1"/>
    </xf>
    <xf numFmtId="0" fontId="4" fillId="15" borderId="8" xfId="0" applyFont="1" applyFill="1" applyBorder="1" applyAlignment="1">
      <alignment horizontal="left" vertical="center" wrapText="1"/>
    </xf>
    <xf numFmtId="0" fontId="3" fillId="14" borderId="7" xfId="0" applyFont="1" applyFill="1" applyBorder="1" applyAlignment="1">
      <alignment horizontal="center" vertical="center" wrapText="1"/>
    </xf>
    <xf numFmtId="0" fontId="3" fillId="14" borderId="1" xfId="0" applyFont="1" applyFill="1" applyBorder="1" applyAlignment="1">
      <alignment horizontal="center" vertical="center" wrapText="1"/>
    </xf>
    <xf numFmtId="0" fontId="3" fillId="15" borderId="1" xfId="0" applyFont="1" applyFill="1" applyBorder="1" applyAlignment="1">
      <alignment horizontal="center" vertical="center" wrapText="1"/>
    </xf>
    <xf numFmtId="0" fontId="3" fillId="15" borderId="8" xfId="0" applyFont="1" applyFill="1" applyBorder="1" applyAlignment="1">
      <alignment horizontal="center" vertical="center" wrapText="1"/>
    </xf>
    <xf numFmtId="0" fontId="17" fillId="15" borderId="5" xfId="0" applyFont="1" applyFill="1" applyBorder="1" applyAlignment="1">
      <alignment horizontal="center" vertical="center" wrapText="1"/>
    </xf>
    <xf numFmtId="0" fontId="17" fillId="15" borderId="6" xfId="0" applyFont="1" applyFill="1" applyBorder="1" applyAlignment="1">
      <alignment horizontal="center" vertical="center" wrapText="1"/>
    </xf>
    <xf numFmtId="0" fontId="17" fillId="15" borderId="1" xfId="0" applyFont="1" applyFill="1" applyBorder="1" applyAlignment="1">
      <alignment horizontal="center" vertical="center" wrapText="1"/>
    </xf>
    <xf numFmtId="0" fontId="4" fillId="15" borderId="33" xfId="0" applyFont="1" applyFill="1" applyBorder="1" applyAlignment="1">
      <alignment horizontal="center" vertical="center" wrapText="1"/>
    </xf>
    <xf numFmtId="0" fontId="4" fillId="15" borderId="35" xfId="0" applyFont="1" applyFill="1" applyBorder="1" applyAlignment="1">
      <alignment horizontal="center" vertical="center" wrapText="1"/>
    </xf>
    <xf numFmtId="0" fontId="1" fillId="15" borderId="8" xfId="0" applyFont="1" applyFill="1" applyBorder="1" applyAlignment="1">
      <alignment horizontal="center" vertical="center" wrapText="1"/>
    </xf>
    <xf numFmtId="0" fontId="3" fillId="15" borderId="22" xfId="0" applyFont="1" applyFill="1" applyBorder="1" applyAlignment="1">
      <alignment horizontal="center" vertical="center" wrapText="1"/>
    </xf>
    <xf numFmtId="0" fontId="3" fillId="15" borderId="24" xfId="0" applyFont="1" applyFill="1" applyBorder="1" applyAlignment="1">
      <alignment horizontal="center" vertical="center" wrapText="1"/>
    </xf>
    <xf numFmtId="0" fontId="3" fillId="15" borderId="23" xfId="0" applyFont="1" applyFill="1" applyBorder="1" applyAlignment="1">
      <alignment horizontal="center" vertical="center" wrapText="1"/>
    </xf>
    <xf numFmtId="0" fontId="17" fillId="15" borderId="51" xfId="0" applyFont="1" applyFill="1" applyBorder="1" applyAlignment="1">
      <alignment horizontal="center" vertical="center" wrapText="1"/>
    </xf>
    <xf numFmtId="0" fontId="17" fillId="15" borderId="52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31" xfId="0" applyFont="1" applyBorder="1" applyAlignment="1">
      <alignment horizontal="center" wrapText="1"/>
    </xf>
    <xf numFmtId="0" fontId="6" fillId="13" borderId="18" xfId="0" applyFont="1" applyFill="1" applyBorder="1" applyAlignment="1">
      <alignment horizontal="center" vertical="center" wrapText="1"/>
    </xf>
    <xf numFmtId="0" fontId="6" fillId="13" borderId="31" xfId="0" applyFont="1" applyFill="1" applyBorder="1" applyAlignment="1">
      <alignment horizontal="center" vertical="center" wrapText="1"/>
    </xf>
    <xf numFmtId="0" fontId="6" fillId="13" borderId="9" xfId="0" applyFont="1" applyFill="1" applyBorder="1" applyAlignment="1">
      <alignment horizontal="left" vertical="center" wrapText="1"/>
    </xf>
    <xf numFmtId="0" fontId="6" fillId="13" borderId="10" xfId="0" applyFont="1" applyFill="1" applyBorder="1" applyAlignment="1">
      <alignment horizontal="left" vertical="center" wrapText="1"/>
    </xf>
    <xf numFmtId="0" fontId="6" fillId="13" borderId="25" xfId="0" applyFont="1" applyFill="1" applyBorder="1" applyAlignment="1">
      <alignment horizontal="left" vertical="center" wrapText="1"/>
    </xf>
    <xf numFmtId="0" fontId="6" fillId="16" borderId="7" xfId="0" applyFont="1" applyFill="1" applyBorder="1" applyAlignment="1">
      <alignment horizontal="center" vertical="center" wrapText="1"/>
    </xf>
    <xf numFmtId="0" fontId="6" fillId="16" borderId="1" xfId="0" applyFont="1" applyFill="1" applyBorder="1" applyAlignment="1">
      <alignment horizontal="center" vertical="center" wrapText="1"/>
    </xf>
    <xf numFmtId="0" fontId="6" fillId="16" borderId="8" xfId="0" applyFont="1" applyFill="1" applyBorder="1" applyAlignment="1">
      <alignment horizontal="center" vertical="center" wrapText="1"/>
    </xf>
    <xf numFmtId="0" fontId="6" fillId="10" borderId="6" xfId="0" applyFont="1" applyFill="1" applyBorder="1" applyAlignment="1">
      <alignment horizontal="center" vertical="center" wrapText="1"/>
    </xf>
    <xf numFmtId="0" fontId="6" fillId="10" borderId="5" xfId="0" applyFont="1" applyFill="1" applyBorder="1" applyAlignment="1">
      <alignment horizontal="center" vertical="center" wrapText="1"/>
    </xf>
    <xf numFmtId="0" fontId="6" fillId="14" borderId="7" xfId="0" applyFont="1" applyFill="1" applyBorder="1" applyAlignment="1">
      <alignment horizontal="center" vertical="center" wrapText="1"/>
    </xf>
    <xf numFmtId="0" fontId="6" fillId="14" borderId="1" xfId="0" applyFont="1" applyFill="1" applyBorder="1" applyAlignment="1">
      <alignment horizontal="center" vertical="center" wrapText="1"/>
    </xf>
    <xf numFmtId="0" fontId="6" fillId="14" borderId="8" xfId="0" applyFont="1" applyFill="1" applyBorder="1" applyAlignment="1">
      <alignment horizontal="center" vertical="center" wrapText="1"/>
    </xf>
  </cellXfs>
  <cellStyles count="2">
    <cellStyle name="Normale" xfId="0" builtinId="0"/>
    <cellStyle name="Percentuale" xfId="1" builtinId="5"/>
  </cellStyles>
  <dxfs count="52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numFmt numFmtId="30" formatCode="@"/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numFmt numFmtId="30" formatCode="@"/>
      <fill>
        <patternFill>
          <bgColor rgb="FFFF0000"/>
        </patternFill>
      </fill>
    </dxf>
    <dxf>
      <fill>
        <patternFill>
          <bgColor rgb="FF00B050"/>
        </patternFill>
      </fill>
    </dxf>
    <dxf>
      <numFmt numFmtId="30" formatCode="@"/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numFmt numFmtId="30" formatCode="@"/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numFmt numFmtId="30" formatCode="@"/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9FEB8"/>
      <color rgb="FFFDFFDD"/>
      <color rgb="FF8F7182"/>
      <color rgb="FFEFE5F7"/>
      <color rgb="FFDE6467"/>
      <color rgb="FFEBA3A5"/>
      <color rgb="FF6EF2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A09385C-B166-4A00-BB74-DB0316ADF8D1}" name="Tabella1" displayName="Tabella1" ref="A8:R22" totalsRowShown="0" headerRowDxfId="45" headerRowBorderDxfId="44" tableBorderDxfId="43" totalsRowBorderDxfId="42">
  <autoFilter ref="A8:R22" xr:uid="{DA09385C-B166-4A00-BB74-DB0316ADF8D1}"/>
  <tableColumns count="18">
    <tableColumn id="1" xr3:uid="{DB1C3313-FE0B-4B65-B67A-1732DA8E2991}" name="n. " dataDxfId="41"/>
    <tableColumn id="2" xr3:uid="{B807E9AC-F9CD-4A52-A2E0-C5D3C3A921E6}" name="obiettivo" dataDxfId="40"/>
    <tableColumn id="3" xr3:uid="{1A60F971-211D-4C67-94ED-F68F09F35F5F}" name="Risultato atteso" dataDxfId="39"/>
    <tableColumn id="4" xr3:uid="{6A167547-7A06-4EA0-91CC-18D88688CE8A}" name="Peso" dataDxfId="38"/>
    <tableColumn id="5" xr3:uid="{287C7E3B-7E87-440C-8C46-EAA2EFB0745A}" name="fase 1" dataDxfId="37"/>
    <tableColumn id="6" xr3:uid="{1D33B5FA-2717-4115-BDD4-DC5FFA116EE4}" name="dipendenti coinvolti" dataDxfId="36"/>
    <tableColumn id="7" xr3:uid="{54812CE4-908E-43AF-AAE0-23CE4B1E2971}" name="fase 2" dataDxfId="35"/>
    <tableColumn id="8" xr3:uid="{A9D707EB-5C4C-4448-919F-959A8F5018E6}" name="dipendenti coinvolti2" dataDxfId="34"/>
    <tableColumn id="9" xr3:uid="{57017F24-4CA2-438A-B8B2-96FDC393D9DF}" name="fase 3" dataDxfId="33"/>
    <tableColumn id="10" xr3:uid="{2ACFE99B-B275-4B8E-A7F7-1FE5DAFF51F9}" name="dipendenti coinvolti3" dataDxfId="32"/>
    <tableColumn id="11" xr3:uid="{BA290835-2EAE-4E62-8B47-A875E46D4E1B}" name="fase 4" dataDxfId="31"/>
    <tableColumn id="12" xr3:uid="{080AA75D-0072-4ED5-8D93-DEF05F5DBE98}" name="dipendenti coinvolti4" dataDxfId="30"/>
    <tableColumn id="13" xr3:uid="{DE605574-C244-40A2-8141-F3FC0331BA9C}" name="fase 5" dataDxfId="29"/>
    <tableColumn id="14" xr3:uid="{0EC5B0EC-B52E-4D47-A725-BA39C144CD20}" name="dipendenti coinvolti5" dataDxfId="28"/>
    <tableColumn id="15" xr3:uid="{0CEEA51E-1F9B-4CB0-9800-6662E40D058D}" name="dipendenti coinvolti 3" dataDxfId="27"/>
    <tableColumn id="16" xr3:uid="{85B5DC54-4EE5-4DF0-A8DD-D210F78EAF22}" name="indicatore 1" dataDxfId="26"/>
    <tableColumn id="17" xr3:uid="{55CC80DF-5117-4F0A-96BB-2C8DBDA36F9B}" name="indicatore 2" dataDxfId="25"/>
    <tableColumn id="18" xr3:uid="{9348642E-E18C-48CC-A18E-E8485FE042E7}" name="indicatore 3" dataDxfId="2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2216D-067A-49FC-A702-4B3F14E44E61}">
  <sheetPr>
    <pageSetUpPr fitToPage="1"/>
  </sheetPr>
  <dimension ref="A1:T71"/>
  <sheetViews>
    <sheetView topLeftCell="A4" zoomScale="70" zoomScaleNormal="70" workbookViewId="0">
      <selection activeCell="U7" sqref="U7"/>
    </sheetView>
  </sheetViews>
  <sheetFormatPr defaultRowHeight="13.8" x14ac:dyDescent="0.25"/>
  <cols>
    <col min="1" max="1" width="16.88671875" style="1" customWidth="1"/>
    <col min="2" max="3" width="30.5546875" style="19" customWidth="1"/>
    <col min="4" max="4" width="10" style="1" customWidth="1"/>
    <col min="5" max="5" width="18.21875" style="1" customWidth="1"/>
    <col min="6" max="6" width="22.33203125" style="1" customWidth="1"/>
    <col min="7" max="7" width="18.21875" style="1" customWidth="1"/>
    <col min="8" max="8" width="23.6640625" style="1" customWidth="1"/>
    <col min="9" max="9" width="18.21875" style="1" customWidth="1"/>
    <col min="10" max="14" width="18.21875" style="1" hidden="1" customWidth="1"/>
    <col min="15" max="17" width="18.21875" style="1" customWidth="1"/>
    <col min="18" max="18" width="18.88671875" style="1" customWidth="1"/>
    <col min="19" max="19" width="6.33203125" style="1" customWidth="1"/>
    <col min="20" max="16384" width="8.88671875" style="1"/>
  </cols>
  <sheetData>
    <row r="1" spans="1:20" ht="37.200000000000003" customHeight="1" x14ac:dyDescent="0.25">
      <c r="A1" s="159" t="s">
        <v>88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60"/>
      <c r="S1" s="141"/>
    </row>
    <row r="2" spans="1:20" ht="37.200000000000003" x14ac:dyDescent="0.25">
      <c r="A2" s="159" t="s">
        <v>37</v>
      </c>
      <c r="B2" s="159"/>
      <c r="C2" s="159"/>
      <c r="D2" s="159"/>
      <c r="E2" s="159"/>
      <c r="F2" s="159"/>
      <c r="G2" s="159"/>
      <c r="H2" s="159"/>
      <c r="I2" s="167" t="s">
        <v>40</v>
      </c>
      <c r="J2" s="167"/>
      <c r="K2" s="167"/>
      <c r="L2" s="167"/>
      <c r="M2" s="167"/>
      <c r="N2" s="167"/>
      <c r="O2" s="167"/>
      <c r="P2" s="161"/>
      <c r="Q2" s="161"/>
      <c r="R2" s="162"/>
      <c r="S2" s="141"/>
    </row>
    <row r="3" spans="1:20" ht="51.6" customHeight="1" x14ac:dyDescent="0.25">
      <c r="A3" s="167" t="s">
        <v>38</v>
      </c>
      <c r="B3" s="167"/>
      <c r="C3" s="167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4"/>
      <c r="S3" s="141"/>
    </row>
    <row r="4" spans="1:20" ht="52.2" customHeight="1" x14ac:dyDescent="0.25">
      <c r="A4" s="167" t="s">
        <v>39</v>
      </c>
      <c r="B4" s="167"/>
      <c r="C4" s="167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4"/>
      <c r="S4" s="141"/>
    </row>
    <row r="5" spans="1:20" ht="22.8" customHeight="1" x14ac:dyDescent="0.25">
      <c r="A5" s="155" t="s">
        <v>9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41"/>
    </row>
    <row r="6" spans="1:20" ht="35.4" customHeight="1" x14ac:dyDescent="0.25">
      <c r="A6" s="170" t="s">
        <v>51</v>
      </c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41"/>
    </row>
    <row r="7" spans="1:20" ht="39.6" customHeight="1" x14ac:dyDescent="0.25">
      <c r="A7" s="168">
        <v>40</v>
      </c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S7" s="141"/>
    </row>
    <row r="8" spans="1:20" s="20" customFormat="1" ht="27.6" x14ac:dyDescent="0.3">
      <c r="A8" s="23" t="s">
        <v>81</v>
      </c>
      <c r="B8" s="6" t="s">
        <v>69</v>
      </c>
      <c r="C8" s="24" t="s">
        <v>6</v>
      </c>
      <c r="D8" s="6" t="s">
        <v>0</v>
      </c>
      <c r="E8" s="12" t="s">
        <v>59</v>
      </c>
      <c r="F8" s="12" t="s">
        <v>67</v>
      </c>
      <c r="G8" s="12" t="s">
        <v>60</v>
      </c>
      <c r="H8" s="12" t="s">
        <v>70</v>
      </c>
      <c r="I8" s="12" t="s">
        <v>61</v>
      </c>
      <c r="J8" s="12" t="s">
        <v>71</v>
      </c>
      <c r="K8" s="12" t="s">
        <v>62</v>
      </c>
      <c r="L8" s="12" t="s">
        <v>72</v>
      </c>
      <c r="M8" s="12" t="s">
        <v>63</v>
      </c>
      <c r="N8" s="12" t="s">
        <v>73</v>
      </c>
      <c r="O8" s="12" t="s">
        <v>89</v>
      </c>
      <c r="P8" s="12" t="s">
        <v>64</v>
      </c>
      <c r="Q8" s="25" t="s">
        <v>65</v>
      </c>
      <c r="R8" s="25" t="s">
        <v>66</v>
      </c>
      <c r="S8" s="141"/>
      <c r="T8" s="35"/>
    </row>
    <row r="9" spans="1:20" ht="61.2" customHeight="1" x14ac:dyDescent="0.25">
      <c r="A9" s="21">
        <v>1</v>
      </c>
      <c r="B9" s="5" t="s">
        <v>41</v>
      </c>
      <c r="C9" s="5" t="s">
        <v>46</v>
      </c>
      <c r="D9" s="10">
        <v>8</v>
      </c>
      <c r="E9" s="5" t="s">
        <v>74</v>
      </c>
      <c r="F9" s="5" t="s">
        <v>75</v>
      </c>
      <c r="G9" s="10" t="s">
        <v>60</v>
      </c>
      <c r="H9" s="5" t="s">
        <v>76</v>
      </c>
      <c r="I9" s="5"/>
      <c r="J9" s="10"/>
      <c r="K9" s="5"/>
      <c r="L9" s="5"/>
      <c r="M9" s="10"/>
      <c r="N9" s="5"/>
      <c r="O9" s="5"/>
      <c r="P9" s="10"/>
      <c r="Q9" s="22"/>
      <c r="R9" s="22"/>
      <c r="S9" s="141"/>
    </row>
    <row r="10" spans="1:20" ht="61.2" customHeight="1" x14ac:dyDescent="0.25">
      <c r="A10" s="21">
        <v>2</v>
      </c>
      <c r="B10" s="5" t="s">
        <v>68</v>
      </c>
      <c r="C10" s="5" t="s">
        <v>46</v>
      </c>
      <c r="D10" s="10">
        <v>8</v>
      </c>
      <c r="E10" s="5" t="s">
        <v>77</v>
      </c>
      <c r="F10" s="5" t="s">
        <v>78</v>
      </c>
      <c r="G10" s="10" t="s">
        <v>79</v>
      </c>
      <c r="H10" s="5" t="s">
        <v>80</v>
      </c>
      <c r="I10" s="5"/>
      <c r="J10" s="10"/>
      <c r="K10" s="5"/>
      <c r="L10" s="5"/>
      <c r="M10" s="10"/>
      <c r="N10" s="5"/>
      <c r="O10" s="5"/>
      <c r="P10" s="10"/>
      <c r="Q10" s="22"/>
      <c r="R10" s="22"/>
      <c r="S10" s="141"/>
    </row>
    <row r="11" spans="1:20" ht="61.2" customHeight="1" x14ac:dyDescent="0.25">
      <c r="A11" s="21">
        <v>3</v>
      </c>
      <c r="B11" s="5" t="s">
        <v>42</v>
      </c>
      <c r="C11" s="5" t="s">
        <v>46</v>
      </c>
      <c r="D11" s="10">
        <v>8</v>
      </c>
      <c r="E11" s="5"/>
      <c r="F11" s="5"/>
      <c r="G11" s="10"/>
      <c r="H11" s="5"/>
      <c r="I11" s="5"/>
      <c r="J11" s="10"/>
      <c r="K11" s="5"/>
      <c r="L11" s="5"/>
      <c r="M11" s="10"/>
      <c r="N11" s="5"/>
      <c r="O11" s="5"/>
      <c r="P11" s="10"/>
      <c r="Q11" s="22"/>
      <c r="R11" s="22"/>
      <c r="S11" s="141"/>
    </row>
    <row r="12" spans="1:20" ht="61.2" customHeight="1" x14ac:dyDescent="0.25">
      <c r="A12" s="21">
        <v>4</v>
      </c>
      <c r="B12" s="5" t="s">
        <v>43</v>
      </c>
      <c r="C12" s="5" t="s">
        <v>46</v>
      </c>
      <c r="D12" s="10">
        <v>8</v>
      </c>
      <c r="E12" s="5"/>
      <c r="F12" s="5"/>
      <c r="G12" s="10"/>
      <c r="H12" s="5"/>
      <c r="I12" s="5"/>
      <c r="J12" s="10"/>
      <c r="K12" s="5"/>
      <c r="L12" s="5"/>
      <c r="M12" s="10"/>
      <c r="N12" s="5"/>
      <c r="O12" s="5"/>
      <c r="P12" s="10"/>
      <c r="Q12" s="22"/>
      <c r="R12" s="22"/>
      <c r="S12" s="141"/>
    </row>
    <row r="13" spans="1:20" ht="61.2" customHeight="1" x14ac:dyDescent="0.25">
      <c r="A13" s="21">
        <v>5</v>
      </c>
      <c r="B13" s="5" t="s">
        <v>44</v>
      </c>
      <c r="C13" s="5" t="s">
        <v>46</v>
      </c>
      <c r="D13" s="10">
        <v>8</v>
      </c>
      <c r="E13" s="5"/>
      <c r="F13" s="5"/>
      <c r="G13" s="10"/>
      <c r="H13" s="5"/>
      <c r="I13" s="5"/>
      <c r="J13" s="10"/>
      <c r="K13" s="5"/>
      <c r="L13" s="5"/>
      <c r="M13" s="10"/>
      <c r="N13" s="5"/>
      <c r="O13" s="5"/>
      <c r="P13" s="10"/>
      <c r="Q13" s="22"/>
      <c r="R13" s="22"/>
      <c r="S13" s="141"/>
    </row>
    <row r="14" spans="1:20" ht="61.2" hidden="1" customHeight="1" x14ac:dyDescent="0.25">
      <c r="A14" s="21">
        <v>6</v>
      </c>
      <c r="B14" s="5"/>
      <c r="C14" s="5"/>
      <c r="D14" s="10"/>
      <c r="E14" s="5"/>
      <c r="F14" s="5"/>
      <c r="G14" s="10"/>
      <c r="H14" s="5"/>
      <c r="I14" s="5"/>
      <c r="J14" s="10"/>
      <c r="K14" s="5"/>
      <c r="L14" s="5"/>
      <c r="M14" s="10"/>
      <c r="N14" s="5"/>
      <c r="O14" s="5"/>
      <c r="P14" s="10"/>
      <c r="Q14" s="22"/>
      <c r="R14" s="22"/>
      <c r="S14" s="141"/>
    </row>
    <row r="15" spans="1:20" ht="61.2" hidden="1" customHeight="1" x14ac:dyDescent="0.25">
      <c r="A15" s="21">
        <v>7</v>
      </c>
      <c r="B15" s="5"/>
      <c r="C15" s="5"/>
      <c r="D15" s="10"/>
      <c r="E15" s="5"/>
      <c r="F15" s="5"/>
      <c r="G15" s="10"/>
      <c r="H15" s="5"/>
      <c r="I15" s="5"/>
      <c r="J15" s="10"/>
      <c r="K15" s="5"/>
      <c r="L15" s="5"/>
      <c r="M15" s="10"/>
      <c r="N15" s="5"/>
      <c r="O15" s="5"/>
      <c r="P15" s="10"/>
      <c r="Q15" s="22"/>
      <c r="R15" s="22"/>
      <c r="S15" s="141"/>
    </row>
    <row r="16" spans="1:20" ht="61.2" hidden="1" customHeight="1" x14ac:dyDescent="0.25">
      <c r="A16" s="21">
        <v>8</v>
      </c>
      <c r="B16" s="5"/>
      <c r="C16" s="5"/>
      <c r="D16" s="10"/>
      <c r="E16" s="5"/>
      <c r="F16" s="5"/>
      <c r="G16" s="10"/>
      <c r="H16" s="5"/>
      <c r="I16" s="5"/>
      <c r="J16" s="10"/>
      <c r="K16" s="5"/>
      <c r="L16" s="5"/>
      <c r="M16" s="10"/>
      <c r="N16" s="5"/>
      <c r="O16" s="5"/>
      <c r="P16" s="10"/>
      <c r="Q16" s="22"/>
      <c r="R16" s="22"/>
      <c r="S16" s="141"/>
    </row>
    <row r="17" spans="1:19" ht="61.2" hidden="1" customHeight="1" x14ac:dyDescent="0.25">
      <c r="A17" s="21">
        <v>9</v>
      </c>
      <c r="B17" s="5"/>
      <c r="C17" s="5"/>
      <c r="D17" s="10"/>
      <c r="E17" s="5"/>
      <c r="F17" s="5"/>
      <c r="G17" s="10"/>
      <c r="H17" s="5"/>
      <c r="I17" s="5"/>
      <c r="J17" s="10"/>
      <c r="K17" s="5"/>
      <c r="L17" s="5"/>
      <c r="M17" s="10"/>
      <c r="N17" s="5"/>
      <c r="O17" s="5"/>
      <c r="P17" s="10"/>
      <c r="Q17" s="22"/>
      <c r="R17" s="22"/>
      <c r="S17" s="141"/>
    </row>
    <row r="18" spans="1:19" ht="61.2" hidden="1" customHeight="1" x14ac:dyDescent="0.25">
      <c r="A18" s="21">
        <v>10</v>
      </c>
      <c r="B18" s="5"/>
      <c r="C18" s="5"/>
      <c r="D18" s="10"/>
      <c r="E18" s="5"/>
      <c r="F18" s="5"/>
      <c r="G18" s="10"/>
      <c r="H18" s="5"/>
      <c r="I18" s="5"/>
      <c r="J18" s="10"/>
      <c r="K18" s="5"/>
      <c r="L18" s="5"/>
      <c r="M18" s="10"/>
      <c r="N18" s="5"/>
      <c r="O18" s="5"/>
      <c r="P18" s="10"/>
      <c r="Q18" s="22"/>
      <c r="R18" s="22"/>
      <c r="S18" s="141"/>
    </row>
    <row r="19" spans="1:19" ht="61.2" hidden="1" customHeight="1" x14ac:dyDescent="0.25">
      <c r="A19" s="21">
        <v>11</v>
      </c>
      <c r="B19" s="5"/>
      <c r="C19" s="5"/>
      <c r="D19" s="10"/>
      <c r="E19" s="5"/>
      <c r="F19" s="5"/>
      <c r="G19" s="10"/>
      <c r="H19" s="5"/>
      <c r="I19" s="5"/>
      <c r="J19" s="10"/>
      <c r="K19" s="5"/>
      <c r="L19" s="5"/>
      <c r="M19" s="10"/>
      <c r="N19" s="5"/>
      <c r="O19" s="5"/>
      <c r="P19" s="10"/>
      <c r="Q19" s="22"/>
      <c r="R19" s="22"/>
      <c r="S19" s="141"/>
    </row>
    <row r="20" spans="1:19" ht="61.2" hidden="1" customHeight="1" x14ac:dyDescent="0.25">
      <c r="A20" s="21">
        <v>12</v>
      </c>
      <c r="B20" s="5"/>
      <c r="C20" s="5"/>
      <c r="D20" s="10"/>
      <c r="E20" s="5"/>
      <c r="F20" s="5"/>
      <c r="G20" s="10"/>
      <c r="H20" s="5"/>
      <c r="I20" s="5"/>
      <c r="J20" s="10"/>
      <c r="K20" s="5"/>
      <c r="L20" s="5"/>
      <c r="M20" s="10"/>
      <c r="N20" s="5"/>
      <c r="O20" s="5"/>
      <c r="P20" s="10"/>
      <c r="Q20" s="22"/>
      <c r="R20" s="22"/>
      <c r="S20" s="141"/>
    </row>
    <row r="21" spans="1:19" ht="61.2" hidden="1" customHeight="1" x14ac:dyDescent="0.25">
      <c r="A21" s="21">
        <v>13</v>
      </c>
      <c r="B21" s="5"/>
      <c r="C21" s="5"/>
      <c r="D21" s="10"/>
      <c r="E21" s="5"/>
      <c r="F21" s="5"/>
      <c r="G21" s="10"/>
      <c r="H21" s="5"/>
      <c r="I21" s="5"/>
      <c r="J21" s="10"/>
      <c r="K21" s="5"/>
      <c r="L21" s="5"/>
      <c r="M21" s="10"/>
      <c r="N21" s="5"/>
      <c r="O21" s="5"/>
      <c r="P21" s="10"/>
      <c r="Q21" s="22"/>
      <c r="R21" s="22"/>
      <c r="S21" s="141"/>
    </row>
    <row r="22" spans="1:19" ht="31.2" customHeight="1" x14ac:dyDescent="0.25">
      <c r="A22" s="26" t="s">
        <v>11</v>
      </c>
      <c r="B22" s="27"/>
      <c r="C22" s="27"/>
      <c r="D22" s="28">
        <f>SUM(D9:D21)</f>
        <v>40</v>
      </c>
      <c r="E22" s="8"/>
      <c r="F22" s="8"/>
      <c r="G22" s="11"/>
      <c r="H22" s="8"/>
      <c r="I22" s="8"/>
      <c r="J22" s="11"/>
      <c r="K22" s="8"/>
      <c r="L22" s="8"/>
      <c r="M22" s="11"/>
      <c r="N22" s="8"/>
      <c r="O22" s="8"/>
      <c r="P22" s="11"/>
      <c r="Q22" s="29"/>
      <c r="R22" s="29"/>
      <c r="S22" s="141"/>
    </row>
    <row r="23" spans="1:19" ht="31.2" customHeight="1" x14ac:dyDescent="0.25">
      <c r="A23" s="143"/>
      <c r="B23" s="143"/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3"/>
      <c r="S23" s="144"/>
    </row>
    <row r="24" spans="1:19" ht="41.4" customHeight="1" x14ac:dyDescent="0.25">
      <c r="A24" s="165" t="s">
        <v>10</v>
      </c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6"/>
      <c r="S24" s="142"/>
    </row>
    <row r="25" spans="1:19" ht="52.2" customHeight="1" x14ac:dyDescent="0.25">
      <c r="A25" s="153" t="s">
        <v>49</v>
      </c>
      <c r="B25" s="153"/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4"/>
      <c r="S25" s="142"/>
    </row>
    <row r="26" spans="1:19" ht="34.200000000000003" customHeight="1" x14ac:dyDescent="0.25">
      <c r="A26" s="149" t="s">
        <v>50</v>
      </c>
      <c r="B26" s="149"/>
      <c r="C26" s="149"/>
      <c r="D26" s="149"/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50"/>
      <c r="S26" s="142"/>
    </row>
    <row r="27" spans="1:19" ht="43.2" customHeight="1" x14ac:dyDescent="0.25">
      <c r="A27" s="151">
        <v>30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2"/>
      <c r="S27" s="142"/>
    </row>
    <row r="28" spans="1:19" ht="27.6" x14ac:dyDescent="0.25">
      <c r="A28" s="147" t="s">
        <v>5</v>
      </c>
      <c r="B28" s="147"/>
      <c r="C28" s="18" t="s">
        <v>6</v>
      </c>
      <c r="D28" s="3" t="s">
        <v>0</v>
      </c>
      <c r="E28" s="13" t="s">
        <v>59</v>
      </c>
      <c r="F28" s="13" t="s">
        <v>67</v>
      </c>
      <c r="G28" s="13" t="s">
        <v>60</v>
      </c>
      <c r="H28" s="13" t="s">
        <v>70</v>
      </c>
      <c r="I28" s="13" t="s">
        <v>61</v>
      </c>
      <c r="J28" s="13" t="s">
        <v>71</v>
      </c>
      <c r="K28" s="13" t="s">
        <v>62</v>
      </c>
      <c r="L28" s="13" t="s">
        <v>72</v>
      </c>
      <c r="M28" s="13" t="s">
        <v>63</v>
      </c>
      <c r="N28" s="13" t="s">
        <v>73</v>
      </c>
      <c r="O28" s="13" t="s">
        <v>89</v>
      </c>
      <c r="P28" s="13" t="s">
        <v>64</v>
      </c>
      <c r="Q28" s="13" t="s">
        <v>65</v>
      </c>
      <c r="R28" s="33" t="s">
        <v>66</v>
      </c>
      <c r="S28" s="142"/>
    </row>
    <row r="29" spans="1:19" ht="61.8" customHeight="1" x14ac:dyDescent="0.25">
      <c r="A29" s="9">
        <v>1</v>
      </c>
      <c r="B29" s="5" t="s">
        <v>41</v>
      </c>
      <c r="C29" s="5" t="s">
        <v>46</v>
      </c>
      <c r="D29" s="10">
        <v>5</v>
      </c>
      <c r="E29" s="32"/>
      <c r="F29" s="32"/>
      <c r="G29" s="10"/>
      <c r="H29" s="5"/>
      <c r="I29" s="32"/>
      <c r="J29" s="31"/>
      <c r="K29" s="32"/>
      <c r="L29" s="32"/>
      <c r="M29" s="31"/>
      <c r="N29" s="32"/>
      <c r="O29" s="32"/>
      <c r="P29" s="10"/>
      <c r="Q29" s="5"/>
      <c r="R29" s="36"/>
      <c r="S29" s="142"/>
    </row>
    <row r="30" spans="1:19" ht="61.8" customHeight="1" x14ac:dyDescent="0.25">
      <c r="A30" s="9">
        <v>2</v>
      </c>
      <c r="B30" s="5" t="s">
        <v>45</v>
      </c>
      <c r="C30" s="5" t="s">
        <v>46</v>
      </c>
      <c r="D30" s="10">
        <v>5</v>
      </c>
      <c r="E30" s="32"/>
      <c r="F30" s="32"/>
      <c r="G30" s="10"/>
      <c r="H30" s="5"/>
      <c r="I30" s="32"/>
      <c r="J30" s="31"/>
      <c r="K30" s="32"/>
      <c r="L30" s="32"/>
      <c r="M30" s="31"/>
      <c r="N30" s="32"/>
      <c r="O30" s="32"/>
      <c r="P30" s="10"/>
      <c r="Q30" s="5"/>
      <c r="R30" s="36"/>
      <c r="S30" s="142"/>
    </row>
    <row r="31" spans="1:19" ht="61.8" customHeight="1" x14ac:dyDescent="0.25">
      <c r="A31" s="9">
        <v>3</v>
      </c>
      <c r="B31" s="5" t="s">
        <v>42</v>
      </c>
      <c r="C31" s="5" t="s">
        <v>46</v>
      </c>
      <c r="D31" s="10">
        <v>5</v>
      </c>
      <c r="E31" s="32"/>
      <c r="F31" s="32"/>
      <c r="G31" s="10"/>
      <c r="H31" s="5"/>
      <c r="I31" s="32"/>
      <c r="J31" s="31"/>
      <c r="K31" s="32"/>
      <c r="L31" s="32"/>
      <c r="M31" s="31"/>
      <c r="N31" s="32"/>
      <c r="O31" s="32"/>
      <c r="P31" s="10"/>
      <c r="Q31" s="5"/>
      <c r="R31" s="36"/>
      <c r="S31" s="142"/>
    </row>
    <row r="32" spans="1:19" ht="61.8" customHeight="1" x14ac:dyDescent="0.25">
      <c r="A32" s="9">
        <v>4</v>
      </c>
      <c r="B32" s="5" t="s">
        <v>43</v>
      </c>
      <c r="C32" s="5" t="s">
        <v>46</v>
      </c>
      <c r="D32" s="10">
        <v>5</v>
      </c>
      <c r="E32" s="32"/>
      <c r="F32" s="32"/>
      <c r="G32" s="10"/>
      <c r="H32" s="5"/>
      <c r="I32" s="32"/>
      <c r="J32" s="31"/>
      <c r="K32" s="32"/>
      <c r="L32" s="32"/>
      <c r="M32" s="31"/>
      <c r="N32" s="32"/>
      <c r="O32" s="32"/>
      <c r="P32" s="10"/>
      <c r="Q32" s="5"/>
      <c r="R32" s="36"/>
      <c r="S32" s="142"/>
    </row>
    <row r="33" spans="1:19" ht="61.8" customHeight="1" x14ac:dyDescent="0.25">
      <c r="A33" s="9">
        <v>5</v>
      </c>
      <c r="B33" s="5" t="s">
        <v>43</v>
      </c>
      <c r="C33" s="5" t="s">
        <v>46</v>
      </c>
      <c r="D33" s="10">
        <v>5</v>
      </c>
      <c r="E33" s="32"/>
      <c r="F33" s="32"/>
      <c r="G33" s="10"/>
      <c r="H33" s="5"/>
      <c r="I33" s="32"/>
      <c r="J33" s="31"/>
      <c r="K33" s="32"/>
      <c r="L33" s="32"/>
      <c r="M33" s="31"/>
      <c r="N33" s="32"/>
      <c r="O33" s="32"/>
      <c r="P33" s="10"/>
      <c r="Q33" s="5"/>
      <c r="R33" s="36"/>
      <c r="S33" s="142"/>
    </row>
    <row r="34" spans="1:19" ht="61.8" customHeight="1" x14ac:dyDescent="0.25">
      <c r="A34" s="9">
        <v>6</v>
      </c>
      <c r="B34" s="5" t="s">
        <v>43</v>
      </c>
      <c r="C34" s="5" t="s">
        <v>46</v>
      </c>
      <c r="D34" s="10">
        <v>5</v>
      </c>
      <c r="E34" s="32"/>
      <c r="F34" s="32"/>
      <c r="G34" s="10"/>
      <c r="H34" s="5"/>
      <c r="I34" s="32"/>
      <c r="J34" s="31"/>
      <c r="K34" s="32"/>
      <c r="L34" s="32"/>
      <c r="M34" s="31"/>
      <c r="N34" s="32"/>
      <c r="O34" s="32"/>
      <c r="P34" s="10"/>
      <c r="Q34" s="5"/>
      <c r="R34" s="36"/>
      <c r="S34" s="142"/>
    </row>
    <row r="35" spans="1:19" ht="61.8" hidden="1" customHeight="1" x14ac:dyDescent="0.25">
      <c r="A35" s="9">
        <v>7</v>
      </c>
      <c r="B35" s="5"/>
      <c r="C35" s="5"/>
      <c r="D35" s="10"/>
      <c r="E35" s="5" t="s">
        <v>77</v>
      </c>
      <c r="F35" s="5" t="s">
        <v>78</v>
      </c>
      <c r="G35" s="10" t="s">
        <v>79</v>
      </c>
      <c r="H35" s="5" t="s">
        <v>80</v>
      </c>
      <c r="I35" s="5"/>
      <c r="J35" s="10"/>
      <c r="K35" s="5"/>
      <c r="L35" s="5"/>
      <c r="M35" s="10"/>
      <c r="N35" s="5"/>
      <c r="O35" s="5"/>
      <c r="P35" s="10"/>
      <c r="Q35" s="5"/>
      <c r="S35" s="142"/>
    </row>
    <row r="36" spans="1:19" ht="61.8" hidden="1" customHeight="1" x14ac:dyDescent="0.25">
      <c r="A36" s="9">
        <v>8</v>
      </c>
      <c r="B36" s="5"/>
      <c r="C36" s="5"/>
      <c r="D36" s="10"/>
      <c r="E36" s="5" t="s">
        <v>77</v>
      </c>
      <c r="F36" s="5" t="s">
        <v>78</v>
      </c>
      <c r="G36" s="10" t="s">
        <v>79</v>
      </c>
      <c r="H36" s="5" t="s">
        <v>80</v>
      </c>
      <c r="I36" s="5"/>
      <c r="J36" s="10"/>
      <c r="K36" s="5"/>
      <c r="L36" s="5"/>
      <c r="M36" s="10"/>
      <c r="N36" s="5"/>
      <c r="O36" s="5"/>
      <c r="P36" s="10"/>
      <c r="Q36" s="5"/>
      <c r="S36" s="142"/>
    </row>
    <row r="37" spans="1:19" ht="61.8" hidden="1" customHeight="1" x14ac:dyDescent="0.25">
      <c r="A37" s="9">
        <v>9</v>
      </c>
      <c r="B37" s="5"/>
      <c r="C37" s="5"/>
      <c r="D37" s="10"/>
      <c r="E37" s="5" t="s">
        <v>77</v>
      </c>
      <c r="F37" s="5" t="s">
        <v>78</v>
      </c>
      <c r="G37" s="10" t="s">
        <v>79</v>
      </c>
      <c r="H37" s="5" t="s">
        <v>80</v>
      </c>
      <c r="I37" s="5"/>
      <c r="J37" s="10"/>
      <c r="K37" s="5"/>
      <c r="L37" s="5"/>
      <c r="M37" s="10"/>
      <c r="N37" s="5"/>
      <c r="O37" s="5"/>
      <c r="P37" s="10"/>
      <c r="Q37" s="5"/>
      <c r="S37" s="142"/>
    </row>
    <row r="38" spans="1:19" ht="61.8" hidden="1" customHeight="1" x14ac:dyDescent="0.25">
      <c r="A38" s="9">
        <v>10</v>
      </c>
      <c r="B38" s="5"/>
      <c r="C38" s="5"/>
      <c r="D38" s="10"/>
      <c r="E38" s="5" t="s">
        <v>77</v>
      </c>
      <c r="F38" s="5" t="s">
        <v>78</v>
      </c>
      <c r="G38" s="10" t="s">
        <v>79</v>
      </c>
      <c r="H38" s="5" t="s">
        <v>80</v>
      </c>
      <c r="I38" s="5"/>
      <c r="J38" s="10"/>
      <c r="K38" s="5"/>
      <c r="L38" s="5"/>
      <c r="M38" s="10"/>
      <c r="N38" s="5"/>
      <c r="O38" s="5"/>
      <c r="P38" s="10"/>
      <c r="Q38" s="5"/>
      <c r="S38" s="142"/>
    </row>
    <row r="39" spans="1:19" ht="61.8" hidden="1" customHeight="1" x14ac:dyDescent="0.25">
      <c r="A39" s="9">
        <v>11</v>
      </c>
      <c r="B39" s="5"/>
      <c r="C39" s="5"/>
      <c r="D39" s="10"/>
      <c r="E39" s="5" t="s">
        <v>77</v>
      </c>
      <c r="F39" s="5" t="s">
        <v>78</v>
      </c>
      <c r="G39" s="10" t="s">
        <v>79</v>
      </c>
      <c r="H39" s="5" t="s">
        <v>80</v>
      </c>
      <c r="I39" s="5"/>
      <c r="J39" s="10"/>
      <c r="K39" s="5"/>
      <c r="L39" s="5"/>
      <c r="M39" s="10"/>
      <c r="N39" s="5"/>
      <c r="O39" s="5"/>
      <c r="P39" s="10"/>
      <c r="Q39" s="5"/>
      <c r="S39" s="142"/>
    </row>
    <row r="40" spans="1:19" ht="61.8" hidden="1" customHeight="1" x14ac:dyDescent="0.25">
      <c r="A40" s="9">
        <v>12</v>
      </c>
      <c r="B40" s="5"/>
      <c r="C40" s="5"/>
      <c r="D40" s="10"/>
      <c r="E40" s="5" t="s">
        <v>77</v>
      </c>
      <c r="F40" s="5" t="s">
        <v>78</v>
      </c>
      <c r="G40" s="10" t="s">
        <v>79</v>
      </c>
      <c r="H40" s="5" t="s">
        <v>80</v>
      </c>
      <c r="I40" s="5"/>
      <c r="J40" s="10"/>
      <c r="K40" s="5"/>
      <c r="L40" s="5"/>
      <c r="M40" s="10"/>
      <c r="N40" s="5"/>
      <c r="O40" s="5"/>
      <c r="P40" s="10"/>
      <c r="Q40" s="5"/>
      <c r="S40" s="142"/>
    </row>
    <row r="41" spans="1:19" ht="61.8" hidden="1" customHeight="1" x14ac:dyDescent="0.25">
      <c r="A41" s="9">
        <v>13</v>
      </c>
      <c r="B41" s="5"/>
      <c r="C41" s="5"/>
      <c r="D41" s="10"/>
      <c r="E41" s="5" t="s">
        <v>77</v>
      </c>
      <c r="F41" s="5" t="s">
        <v>78</v>
      </c>
      <c r="G41" s="10" t="s">
        <v>79</v>
      </c>
      <c r="H41" s="5" t="s">
        <v>80</v>
      </c>
      <c r="I41" s="5"/>
      <c r="J41" s="10"/>
      <c r="K41" s="5"/>
      <c r="L41" s="5"/>
      <c r="M41" s="10"/>
      <c r="N41" s="5"/>
      <c r="O41" s="5"/>
      <c r="P41" s="10"/>
      <c r="Q41" s="5"/>
      <c r="S41" s="142"/>
    </row>
    <row r="42" spans="1:19" ht="61.8" hidden="1" customHeight="1" x14ac:dyDescent="0.25">
      <c r="A42" s="9">
        <v>14</v>
      </c>
      <c r="B42" s="5"/>
      <c r="C42" s="5"/>
      <c r="D42" s="10"/>
      <c r="E42" s="5" t="s">
        <v>77</v>
      </c>
      <c r="F42" s="5" t="s">
        <v>78</v>
      </c>
      <c r="G42" s="10" t="s">
        <v>79</v>
      </c>
      <c r="H42" s="5" t="s">
        <v>80</v>
      </c>
      <c r="I42" s="5"/>
      <c r="J42" s="10"/>
      <c r="K42" s="5"/>
      <c r="L42" s="5"/>
      <c r="M42" s="10"/>
      <c r="N42" s="5"/>
      <c r="O42" s="5"/>
      <c r="P42" s="10"/>
      <c r="Q42" s="5"/>
      <c r="S42" s="142"/>
    </row>
    <row r="43" spans="1:19" ht="61.8" hidden="1" customHeight="1" x14ac:dyDescent="0.25">
      <c r="A43" s="9">
        <v>15</v>
      </c>
      <c r="B43" s="5"/>
      <c r="C43" s="5"/>
      <c r="D43" s="10"/>
      <c r="E43" s="5" t="s">
        <v>77</v>
      </c>
      <c r="F43" s="5" t="s">
        <v>78</v>
      </c>
      <c r="G43" s="10" t="s">
        <v>79</v>
      </c>
      <c r="H43" s="5" t="s">
        <v>80</v>
      </c>
      <c r="I43" s="5"/>
      <c r="J43" s="10"/>
      <c r="K43" s="5"/>
      <c r="L43" s="5"/>
      <c r="M43" s="10"/>
      <c r="N43" s="5"/>
      <c r="O43" s="5"/>
      <c r="P43" s="10"/>
      <c r="Q43" s="5"/>
      <c r="S43" s="142"/>
    </row>
    <row r="44" spans="1:19" ht="61.8" hidden="1" customHeight="1" x14ac:dyDescent="0.25">
      <c r="A44" s="9">
        <v>16</v>
      </c>
      <c r="B44" s="5"/>
      <c r="C44" s="5"/>
      <c r="D44" s="10"/>
      <c r="E44" s="5" t="s">
        <v>77</v>
      </c>
      <c r="F44" s="5" t="s">
        <v>78</v>
      </c>
      <c r="G44" s="10" t="s">
        <v>79</v>
      </c>
      <c r="H44" s="5" t="s">
        <v>80</v>
      </c>
      <c r="I44" s="5"/>
      <c r="J44" s="10"/>
      <c r="K44" s="5"/>
      <c r="L44" s="5"/>
      <c r="M44" s="10"/>
      <c r="N44" s="5"/>
      <c r="O44" s="5"/>
      <c r="P44" s="10"/>
      <c r="Q44" s="5"/>
      <c r="S44" s="142"/>
    </row>
    <row r="45" spans="1:19" ht="61.8" hidden="1" customHeight="1" x14ac:dyDescent="0.25">
      <c r="A45" s="34">
        <v>17</v>
      </c>
      <c r="B45" s="8"/>
      <c r="C45" s="8"/>
      <c r="D45" s="11"/>
      <c r="E45" s="8" t="s">
        <v>77</v>
      </c>
      <c r="F45" s="8" t="s">
        <v>78</v>
      </c>
      <c r="G45" s="11" t="s">
        <v>79</v>
      </c>
      <c r="H45" s="8" t="s">
        <v>80</v>
      </c>
      <c r="I45" s="8"/>
      <c r="J45" s="11"/>
      <c r="K45" s="8"/>
      <c r="L45" s="8"/>
      <c r="M45" s="11"/>
      <c r="N45" s="8"/>
      <c r="O45" s="8"/>
      <c r="P45" s="11"/>
      <c r="Q45" s="8"/>
      <c r="S45" s="142"/>
    </row>
    <row r="46" spans="1:19" x14ac:dyDescent="0.25">
      <c r="A46" s="148" t="s">
        <v>11</v>
      </c>
      <c r="B46" s="148"/>
      <c r="C46" s="148"/>
      <c r="D46" s="13">
        <f>SUM(D29:D45)</f>
        <v>30</v>
      </c>
      <c r="E46" s="139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2"/>
    </row>
    <row r="47" spans="1:19" x14ac:dyDescent="0.25">
      <c r="A47" s="145"/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6"/>
    </row>
    <row r="48" spans="1:19" ht="52.2" customHeight="1" x14ac:dyDescent="0.25">
      <c r="A48" s="153" t="s">
        <v>12</v>
      </c>
      <c r="B48" s="153"/>
      <c r="C48" s="153"/>
      <c r="D48" s="153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  <c r="R48" s="157"/>
      <c r="S48" s="157"/>
    </row>
    <row r="49" spans="1:19" ht="42.6" customHeight="1" x14ac:dyDescent="0.25">
      <c r="A49" s="149" t="s">
        <v>52</v>
      </c>
      <c r="B49" s="149"/>
      <c r="C49" s="149"/>
      <c r="D49" s="149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</row>
    <row r="50" spans="1:19" ht="39" customHeight="1" x14ac:dyDescent="0.25">
      <c r="A50" s="174">
        <v>30</v>
      </c>
      <c r="B50" s="174"/>
      <c r="C50" s="174"/>
      <c r="D50" s="174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58"/>
    </row>
    <row r="51" spans="1:19" ht="86.4" customHeight="1" x14ac:dyDescent="0.25">
      <c r="A51" s="147" t="s">
        <v>16</v>
      </c>
      <c r="B51" s="147"/>
      <c r="C51" s="18" t="s">
        <v>17</v>
      </c>
      <c r="D51" s="3" t="s">
        <v>0</v>
      </c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  <c r="R51" s="158"/>
      <c r="S51" s="158"/>
    </row>
    <row r="52" spans="1:19" ht="32.4" customHeight="1" x14ac:dyDescent="0.25">
      <c r="A52" s="147" t="s">
        <v>13</v>
      </c>
      <c r="B52" s="147"/>
      <c r="C52" s="18" t="s">
        <v>14</v>
      </c>
      <c r="D52" s="3" t="s">
        <v>15</v>
      </c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58"/>
    </row>
    <row r="53" spans="1:19" ht="112.8" customHeight="1" x14ac:dyDescent="0.25">
      <c r="A53" s="148">
        <v>1</v>
      </c>
      <c r="B53" s="172" t="s">
        <v>18</v>
      </c>
      <c r="C53" s="172" t="s">
        <v>26</v>
      </c>
      <c r="D53" s="163">
        <v>4</v>
      </c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</row>
    <row r="54" spans="1:19" ht="67.2" customHeight="1" x14ac:dyDescent="0.25">
      <c r="A54" s="148"/>
      <c r="B54" s="172"/>
      <c r="C54" s="172"/>
      <c r="D54" s="163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</row>
    <row r="55" spans="1:19" ht="111" customHeight="1" x14ac:dyDescent="0.25">
      <c r="A55" s="148">
        <v>2</v>
      </c>
      <c r="B55" s="172" t="s">
        <v>19</v>
      </c>
      <c r="C55" s="172" t="s">
        <v>27</v>
      </c>
      <c r="D55" s="163">
        <v>4</v>
      </c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</row>
    <row r="56" spans="1:19" ht="33" customHeight="1" x14ac:dyDescent="0.25">
      <c r="A56" s="148"/>
      <c r="B56" s="172"/>
      <c r="C56" s="172"/>
      <c r="D56" s="163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</row>
    <row r="57" spans="1:19" x14ac:dyDescent="0.25">
      <c r="A57" s="148">
        <v>3</v>
      </c>
      <c r="B57" s="172" t="s">
        <v>20</v>
      </c>
      <c r="C57" s="172" t="s">
        <v>28</v>
      </c>
      <c r="D57" s="163">
        <v>4</v>
      </c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58"/>
    </row>
    <row r="58" spans="1:19" ht="33" customHeight="1" x14ac:dyDescent="0.25">
      <c r="A58" s="148"/>
      <c r="B58" s="172"/>
      <c r="C58" s="172"/>
      <c r="D58" s="163"/>
      <c r="E58" s="158"/>
      <c r="F58" s="158"/>
      <c r="G58" s="158"/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58"/>
    </row>
    <row r="59" spans="1:19" ht="100.8" customHeight="1" x14ac:dyDescent="0.25">
      <c r="A59" s="148">
        <v>4</v>
      </c>
      <c r="B59" s="172" t="s">
        <v>21</v>
      </c>
      <c r="C59" s="172" t="s">
        <v>29</v>
      </c>
      <c r="D59" s="163">
        <v>3.5</v>
      </c>
      <c r="E59" s="158"/>
      <c r="F59" s="158"/>
      <c r="G59" s="158"/>
      <c r="H59" s="158"/>
      <c r="I59" s="158"/>
      <c r="J59" s="158"/>
      <c r="K59" s="158"/>
      <c r="L59" s="158"/>
      <c r="M59" s="158"/>
      <c r="N59" s="158"/>
      <c r="O59" s="158"/>
      <c r="P59" s="158"/>
      <c r="Q59" s="158"/>
      <c r="R59" s="158"/>
      <c r="S59" s="158"/>
    </row>
    <row r="60" spans="1:19" ht="33" customHeight="1" x14ac:dyDescent="0.25">
      <c r="A60" s="148"/>
      <c r="B60" s="172"/>
      <c r="C60" s="172"/>
      <c r="D60" s="163"/>
      <c r="E60" s="158"/>
      <c r="F60" s="158"/>
      <c r="G60" s="158"/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58"/>
    </row>
    <row r="61" spans="1:19" ht="94.2" customHeight="1" x14ac:dyDescent="0.25">
      <c r="A61" s="148">
        <v>5</v>
      </c>
      <c r="B61" s="172" t="s">
        <v>22</v>
      </c>
      <c r="C61" s="172" t="s">
        <v>30</v>
      </c>
      <c r="D61" s="163">
        <v>3.5</v>
      </c>
      <c r="E61" s="158"/>
      <c r="F61" s="158"/>
      <c r="G61" s="158"/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58"/>
    </row>
    <row r="62" spans="1:19" ht="33" customHeight="1" x14ac:dyDescent="0.25">
      <c r="A62" s="148"/>
      <c r="B62" s="172"/>
      <c r="C62" s="172"/>
      <c r="D62" s="163"/>
      <c r="E62" s="158"/>
      <c r="F62" s="158"/>
      <c r="G62" s="158"/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58"/>
    </row>
    <row r="63" spans="1:19" ht="92.4" customHeight="1" x14ac:dyDescent="0.25">
      <c r="A63" s="148">
        <v>6</v>
      </c>
      <c r="B63" s="172" t="s">
        <v>23</v>
      </c>
      <c r="C63" s="172" t="s">
        <v>56</v>
      </c>
      <c r="D63" s="163">
        <v>4</v>
      </c>
      <c r="E63" s="158"/>
      <c r="F63" s="158"/>
      <c r="G63" s="158"/>
      <c r="H63" s="158"/>
      <c r="I63" s="158"/>
      <c r="J63" s="158"/>
      <c r="K63" s="158"/>
      <c r="L63" s="158"/>
      <c r="M63" s="158"/>
      <c r="N63" s="158"/>
      <c r="O63" s="158"/>
      <c r="P63" s="158"/>
      <c r="Q63" s="158"/>
      <c r="R63" s="158"/>
      <c r="S63" s="158"/>
    </row>
    <row r="64" spans="1:19" ht="33" customHeight="1" x14ac:dyDescent="0.25">
      <c r="A64" s="148"/>
      <c r="B64" s="172"/>
      <c r="C64" s="172"/>
      <c r="D64" s="163"/>
      <c r="E64" s="158"/>
      <c r="F64" s="158"/>
      <c r="G64" s="158"/>
      <c r="H64" s="158"/>
      <c r="I64" s="158"/>
      <c r="J64" s="158"/>
      <c r="K64" s="158"/>
      <c r="L64" s="158"/>
      <c r="M64" s="158"/>
      <c r="N64" s="158"/>
      <c r="O64" s="158"/>
      <c r="P64" s="158"/>
      <c r="Q64" s="158"/>
      <c r="R64" s="158"/>
      <c r="S64" s="158"/>
    </row>
    <row r="65" spans="1:19" x14ac:dyDescent="0.25">
      <c r="A65" s="148">
        <v>7</v>
      </c>
      <c r="B65" s="172" t="s">
        <v>24</v>
      </c>
      <c r="C65" s="172" t="s">
        <v>57</v>
      </c>
      <c r="D65" s="163">
        <v>3.5</v>
      </c>
      <c r="E65" s="158"/>
      <c r="F65" s="158"/>
      <c r="G65" s="158"/>
      <c r="H65" s="158"/>
      <c r="I65" s="158"/>
      <c r="J65" s="158"/>
      <c r="K65" s="158"/>
      <c r="L65" s="158"/>
      <c r="M65" s="158"/>
      <c r="N65" s="158"/>
      <c r="O65" s="158"/>
      <c r="P65" s="158"/>
      <c r="Q65" s="158"/>
      <c r="R65" s="158"/>
      <c r="S65" s="158"/>
    </row>
    <row r="66" spans="1:19" ht="63" customHeight="1" x14ac:dyDescent="0.25">
      <c r="A66" s="148"/>
      <c r="B66" s="172"/>
      <c r="C66" s="172"/>
      <c r="D66" s="163"/>
      <c r="E66" s="158"/>
      <c r="F66" s="158"/>
      <c r="G66" s="158"/>
      <c r="H66" s="158"/>
      <c r="I66" s="158"/>
      <c r="J66" s="158"/>
      <c r="K66" s="158"/>
      <c r="L66" s="158"/>
      <c r="M66" s="158"/>
      <c r="N66" s="158"/>
      <c r="O66" s="158"/>
      <c r="P66" s="158"/>
      <c r="Q66" s="158"/>
      <c r="R66" s="158"/>
      <c r="S66" s="158"/>
    </row>
    <row r="67" spans="1:19" x14ac:dyDescent="0.25">
      <c r="A67" s="148">
        <v>8</v>
      </c>
      <c r="B67" s="172" t="s">
        <v>25</v>
      </c>
      <c r="C67" s="172" t="s">
        <v>58</v>
      </c>
      <c r="D67" s="163">
        <v>3.5</v>
      </c>
      <c r="E67" s="158"/>
      <c r="F67" s="158"/>
      <c r="G67" s="158"/>
      <c r="H67" s="158"/>
      <c r="I67" s="158"/>
      <c r="J67" s="158"/>
      <c r="K67" s="158"/>
      <c r="L67" s="158"/>
      <c r="M67" s="158"/>
      <c r="N67" s="158"/>
      <c r="O67" s="158"/>
      <c r="P67" s="158"/>
      <c r="Q67" s="158"/>
      <c r="R67" s="158"/>
      <c r="S67" s="158"/>
    </row>
    <row r="68" spans="1:19" ht="50.4" customHeight="1" x14ac:dyDescent="0.25">
      <c r="A68" s="148"/>
      <c r="B68" s="172"/>
      <c r="C68" s="172"/>
      <c r="D68" s="163"/>
      <c r="E68" s="158"/>
      <c r="F68" s="158"/>
      <c r="G68" s="158"/>
      <c r="H68" s="158"/>
      <c r="I68" s="158"/>
      <c r="J68" s="158"/>
      <c r="K68" s="158"/>
      <c r="L68" s="158"/>
      <c r="M68" s="158"/>
      <c r="N68" s="158"/>
      <c r="O68" s="158"/>
      <c r="P68" s="158"/>
      <c r="Q68" s="158"/>
      <c r="R68" s="158"/>
      <c r="S68" s="158"/>
    </row>
    <row r="69" spans="1:19" ht="31.2" customHeight="1" x14ac:dyDescent="0.25">
      <c r="A69" s="148" t="s">
        <v>11</v>
      </c>
      <c r="B69" s="148"/>
      <c r="C69" s="148"/>
      <c r="D69" s="13">
        <f>SUM(D53:D68)</f>
        <v>30</v>
      </c>
      <c r="E69" s="158"/>
      <c r="F69" s="158"/>
      <c r="G69" s="158"/>
      <c r="H69" s="158"/>
      <c r="I69" s="158"/>
      <c r="J69" s="158"/>
      <c r="K69" s="158"/>
      <c r="L69" s="158"/>
      <c r="M69" s="158"/>
      <c r="N69" s="158"/>
      <c r="O69" s="158"/>
      <c r="P69" s="158"/>
      <c r="Q69" s="158"/>
      <c r="R69" s="158"/>
      <c r="S69" s="158"/>
    </row>
    <row r="70" spans="1:19" ht="94.8" customHeight="1" x14ac:dyDescent="0.25">
      <c r="A70" s="173" t="s">
        <v>53</v>
      </c>
      <c r="B70" s="173"/>
      <c r="G70" s="173" t="s">
        <v>55</v>
      </c>
      <c r="H70" s="173"/>
    </row>
    <row r="71" spans="1:19" ht="103.8" customHeight="1" x14ac:dyDescent="0.25">
      <c r="A71" s="173" t="s">
        <v>54</v>
      </c>
      <c r="B71" s="173"/>
      <c r="G71" s="173" t="s">
        <v>55</v>
      </c>
      <c r="H71" s="173"/>
    </row>
  </sheetData>
  <mergeCells count="65">
    <mergeCell ref="A48:D48"/>
    <mergeCell ref="A49:D49"/>
    <mergeCell ref="A50:D50"/>
    <mergeCell ref="A51:B51"/>
    <mergeCell ref="A52:B52"/>
    <mergeCell ref="D59:D60"/>
    <mergeCell ref="A53:A54"/>
    <mergeCell ref="B53:B54"/>
    <mergeCell ref="C53:C54"/>
    <mergeCell ref="D53:D54"/>
    <mergeCell ref="A55:A56"/>
    <mergeCell ref="B55:B56"/>
    <mergeCell ref="C55:C56"/>
    <mergeCell ref="D55:D56"/>
    <mergeCell ref="A71:B71"/>
    <mergeCell ref="A70:B70"/>
    <mergeCell ref="A57:A58"/>
    <mergeCell ref="B57:B58"/>
    <mergeCell ref="C57:C58"/>
    <mergeCell ref="A59:A60"/>
    <mergeCell ref="B59:B60"/>
    <mergeCell ref="C59:C60"/>
    <mergeCell ref="G70:H70"/>
    <mergeCell ref="G71:H71"/>
    <mergeCell ref="A2:H2"/>
    <mergeCell ref="A3:C3"/>
    <mergeCell ref="A4:C4"/>
    <mergeCell ref="D65:D66"/>
    <mergeCell ref="A67:A68"/>
    <mergeCell ref="B67:B68"/>
    <mergeCell ref="C67:C68"/>
    <mergeCell ref="D67:D68"/>
    <mergeCell ref="A61:A62"/>
    <mergeCell ref="B61:B62"/>
    <mergeCell ref="C61:C62"/>
    <mergeCell ref="D61:D62"/>
    <mergeCell ref="A63:A64"/>
    <mergeCell ref="B63:B64"/>
    <mergeCell ref="E48:S69"/>
    <mergeCell ref="A1:R1"/>
    <mergeCell ref="P2:R2"/>
    <mergeCell ref="D3:R3"/>
    <mergeCell ref="D4:R4"/>
    <mergeCell ref="A24:R24"/>
    <mergeCell ref="I2:O2"/>
    <mergeCell ref="A7:Q7"/>
    <mergeCell ref="A6:R6"/>
    <mergeCell ref="C63:C64"/>
    <mergeCell ref="D63:D64"/>
    <mergeCell ref="A69:C69"/>
    <mergeCell ref="A65:A66"/>
    <mergeCell ref="B65:B66"/>
    <mergeCell ref="C65:C66"/>
    <mergeCell ref="D57:D58"/>
    <mergeCell ref="E46:R46"/>
    <mergeCell ref="S1:S22"/>
    <mergeCell ref="S24:S46"/>
    <mergeCell ref="A23:S23"/>
    <mergeCell ref="A47:S47"/>
    <mergeCell ref="A28:B28"/>
    <mergeCell ref="A46:C46"/>
    <mergeCell ref="A26:R26"/>
    <mergeCell ref="A27:R27"/>
    <mergeCell ref="A25:R25"/>
    <mergeCell ref="A5:R5"/>
  </mergeCells>
  <phoneticPr fontId="10" type="noConversion"/>
  <conditionalFormatting sqref="D22">
    <cfRule type="cellIs" dxfId="51" priority="7" operator="notEqual">
      <formula>$A$7</formula>
    </cfRule>
    <cfRule type="cellIs" dxfId="50" priority="8" operator="equal">
      <formula>$A$7</formula>
    </cfRule>
  </conditionalFormatting>
  <conditionalFormatting sqref="D46">
    <cfRule type="cellIs" dxfId="49" priority="5" operator="notEqual">
      <formula>$A$27</formula>
    </cfRule>
    <cfRule type="cellIs" dxfId="48" priority="6" operator="equal">
      <formula>$A$27</formula>
    </cfRule>
  </conditionalFormatting>
  <conditionalFormatting sqref="D69">
    <cfRule type="cellIs" dxfId="47" priority="3" operator="notEqual">
      <formula>$A$27</formula>
    </cfRule>
    <cfRule type="cellIs" dxfId="46" priority="4" operator="equal">
      <formula>$A$27</formula>
    </cfRule>
  </conditionalFormatting>
  <pageMargins left="0.7" right="0.7" top="0.75" bottom="0.75" header="0.3" footer="0.3"/>
  <pageSetup paperSize="9" scale="48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D65D7-8D06-4DBE-B3E8-854C94C6D2E6}">
  <dimension ref="A4:AI71"/>
  <sheetViews>
    <sheetView view="pageBreakPreview" topLeftCell="A3" zoomScale="80" zoomScaleNormal="100" zoomScaleSheetLayoutView="80" workbookViewId="0">
      <selection activeCell="J8" sqref="J8"/>
    </sheetView>
  </sheetViews>
  <sheetFormatPr defaultRowHeight="14.4" x14ac:dyDescent="0.3"/>
  <cols>
    <col min="1" max="3" width="21.21875" customWidth="1"/>
    <col min="4" max="6" width="12.33203125" customWidth="1"/>
    <col min="7" max="7" width="21.21875" hidden="1" customWidth="1"/>
    <col min="8" max="10" width="21.21875" customWidth="1"/>
    <col min="11" max="11" width="26.5546875" customWidth="1"/>
  </cols>
  <sheetData>
    <row r="4" spans="1:35" x14ac:dyDescent="0.3">
      <c r="L4" s="188" t="s">
        <v>8</v>
      </c>
      <c r="M4" s="188"/>
      <c r="N4" s="188"/>
      <c r="O4" s="188"/>
      <c r="P4" s="188"/>
      <c r="Q4" s="188"/>
      <c r="R4" s="188"/>
      <c r="S4" s="175" t="s">
        <v>7</v>
      </c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35" ht="28.8" customHeight="1" x14ac:dyDescent="0.3">
      <c r="A5" s="180" t="s">
        <v>91</v>
      </c>
      <c r="B5" s="180"/>
      <c r="C5" s="180"/>
      <c r="D5" s="180"/>
      <c r="E5" s="180"/>
      <c r="F5" s="180"/>
      <c r="G5" s="180"/>
      <c r="H5" s="180"/>
      <c r="I5" s="180"/>
      <c r="J5" s="180"/>
      <c r="K5" s="51"/>
      <c r="L5" s="188"/>
      <c r="M5" s="188"/>
      <c r="N5" s="188"/>
      <c r="O5" s="188"/>
      <c r="P5" s="188"/>
      <c r="Q5" s="188"/>
      <c r="R5" s="188"/>
      <c r="S5" s="176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1:35" ht="119.4" thickBot="1" x14ac:dyDescent="0.35">
      <c r="A6" s="181">
        <v>40</v>
      </c>
      <c r="B6" s="181"/>
      <c r="C6" s="181"/>
      <c r="D6" s="181"/>
      <c r="E6" s="181"/>
      <c r="F6" s="181"/>
      <c r="G6" s="181"/>
      <c r="H6" s="181"/>
      <c r="I6" s="181"/>
      <c r="J6" s="181"/>
      <c r="K6" s="52"/>
      <c r="L6" s="30" t="s">
        <v>1</v>
      </c>
      <c r="M6" s="30" t="s">
        <v>2</v>
      </c>
      <c r="N6" s="30" t="s">
        <v>83</v>
      </c>
      <c r="O6" s="30" t="s">
        <v>84</v>
      </c>
      <c r="P6" s="30" t="s">
        <v>3</v>
      </c>
      <c r="Q6" s="30" t="s">
        <v>82</v>
      </c>
      <c r="R6" s="30" t="s">
        <v>85</v>
      </c>
      <c r="S6" s="176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35" ht="28.8" customHeight="1" thickBot="1" x14ac:dyDescent="0.35">
      <c r="A7" s="46" t="s">
        <v>92</v>
      </c>
      <c r="B7" s="49" t="s">
        <v>116</v>
      </c>
      <c r="C7" s="49" t="s">
        <v>115</v>
      </c>
      <c r="D7" s="47" t="s">
        <v>98</v>
      </c>
      <c r="E7" s="47" t="s">
        <v>99</v>
      </c>
      <c r="F7" s="47" t="s">
        <v>100</v>
      </c>
      <c r="G7" s="47" t="s">
        <v>94</v>
      </c>
      <c r="H7" s="47" t="s">
        <v>95</v>
      </c>
      <c r="I7" s="47" t="s">
        <v>96</v>
      </c>
      <c r="J7" s="48" t="s">
        <v>97</v>
      </c>
      <c r="K7" s="48" t="s">
        <v>117</v>
      </c>
      <c r="L7" s="178" t="s">
        <v>48</v>
      </c>
      <c r="M7" s="179"/>
      <c r="N7" s="179"/>
      <c r="O7" s="179"/>
      <c r="P7" s="179"/>
      <c r="Q7" s="179"/>
      <c r="R7" s="179"/>
      <c r="S7" s="177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spans="1:35" ht="69" customHeight="1" x14ac:dyDescent="0.3">
      <c r="A8" s="68"/>
      <c r="B8" s="68"/>
      <c r="C8" s="68"/>
      <c r="D8" s="69">
        <v>10</v>
      </c>
      <c r="E8" s="69">
        <v>5</v>
      </c>
      <c r="F8" s="69">
        <v>7</v>
      </c>
      <c r="G8" s="68">
        <f>SUM(D8:F8)</f>
        <v>22</v>
      </c>
      <c r="H8" s="70">
        <f>SUM(G8:G8)</f>
        <v>22</v>
      </c>
      <c r="I8" s="71">
        <f>H8/$H$33</f>
        <v>0.04</v>
      </c>
      <c r="J8" s="72">
        <f>I8*$A$6</f>
        <v>1.6</v>
      </c>
      <c r="K8" s="72"/>
      <c r="L8" s="15"/>
      <c r="M8" s="15"/>
      <c r="N8" s="15"/>
      <c r="O8" s="15"/>
      <c r="P8" s="15"/>
      <c r="Q8" s="15"/>
      <c r="R8" s="15"/>
      <c r="S8" s="16"/>
      <c r="T8" s="1" t="str">
        <f>IF(M8="x",20,"")</f>
        <v/>
      </c>
      <c r="U8" s="1" t="str">
        <f>IF(N8="x",40,"")</f>
        <v/>
      </c>
      <c r="V8" s="1" t="str">
        <f>IF(O8="x",60,"")</f>
        <v/>
      </c>
      <c r="W8" s="1" t="str">
        <f>IF(P8="x",75,"")</f>
        <v/>
      </c>
      <c r="X8" s="1" t="str">
        <f>IF(Q8="x",85,"")</f>
        <v/>
      </c>
      <c r="Y8" s="1" t="str">
        <f>IF(R8="x",100,"")</f>
        <v/>
      </c>
      <c r="Z8" s="1" t="e">
        <f t="shared" ref="Z8:Z33" si="0">SUM(T8:Y8)/$A$7*J8</f>
        <v>#VALUE!</v>
      </c>
      <c r="AA8" s="1"/>
      <c r="AB8" s="1"/>
      <c r="AC8" s="1"/>
      <c r="AD8" s="1"/>
      <c r="AE8" s="1"/>
      <c r="AF8" s="1"/>
      <c r="AG8" s="1"/>
      <c r="AH8" s="1"/>
      <c r="AI8" s="1"/>
    </row>
    <row r="9" spans="1:35" ht="69" customHeight="1" x14ac:dyDescent="0.3">
      <c r="A9" s="37"/>
      <c r="B9" s="37"/>
      <c r="C9" s="37"/>
      <c r="D9" s="45">
        <v>10</v>
      </c>
      <c r="E9" s="45">
        <v>5</v>
      </c>
      <c r="F9" s="45">
        <v>7</v>
      </c>
      <c r="G9" s="37">
        <f t="shared" ref="G9:G31" si="1">SUM(D9:F9)</f>
        <v>22</v>
      </c>
      <c r="H9" s="53">
        <f t="shared" ref="H9:H31" si="2">SUM(G9:G9)</f>
        <v>22</v>
      </c>
      <c r="I9" s="54">
        <f t="shared" ref="I9:I31" si="3">H9/$H$33</f>
        <v>0.04</v>
      </c>
      <c r="J9" s="56">
        <f t="shared" ref="J9:J31" si="4">I9*$A$6</f>
        <v>1.6</v>
      </c>
      <c r="K9" s="56"/>
      <c r="L9" s="15"/>
      <c r="M9" s="15"/>
      <c r="N9" s="15"/>
      <c r="O9" s="15"/>
      <c r="P9" s="15"/>
      <c r="Q9" s="15" t="s">
        <v>4</v>
      </c>
      <c r="R9" s="15"/>
      <c r="S9" s="16"/>
      <c r="T9" s="1" t="str">
        <f t="shared" ref="T9:T33" si="5">IF(M9="x",20,"")</f>
        <v/>
      </c>
      <c r="U9" s="1" t="str">
        <f t="shared" ref="U9:U33" si="6">IF(N9="x",40,"")</f>
        <v/>
      </c>
      <c r="V9" s="1" t="str">
        <f t="shared" ref="V9:V33" si="7">IF(O9="x",60,"")</f>
        <v/>
      </c>
      <c r="W9" s="1" t="str">
        <f t="shared" ref="W9:W33" si="8">IF(P9="x",75,"")</f>
        <v/>
      </c>
      <c r="X9" s="1">
        <f t="shared" ref="X9:X33" si="9">IF(Q9="x",85,"")</f>
        <v>85</v>
      </c>
      <c r="Y9" s="1" t="str">
        <f t="shared" ref="Y9:Y33" si="10">IF(R9="x",100,"")</f>
        <v/>
      </c>
      <c r="Z9" s="1" t="e">
        <f t="shared" si="0"/>
        <v>#VALUE!</v>
      </c>
      <c r="AA9" s="1"/>
      <c r="AB9" s="1"/>
      <c r="AC9" s="1"/>
      <c r="AD9" s="1"/>
      <c r="AE9" s="1"/>
      <c r="AF9" s="1"/>
      <c r="AG9" s="1"/>
      <c r="AH9" s="1"/>
      <c r="AI9" s="1"/>
    </row>
    <row r="10" spans="1:35" ht="69" customHeight="1" x14ac:dyDescent="0.3">
      <c r="A10" s="37"/>
      <c r="B10" s="37"/>
      <c r="C10" s="37"/>
      <c r="D10" s="45">
        <v>10</v>
      </c>
      <c r="E10" s="45">
        <v>5</v>
      </c>
      <c r="F10" s="45">
        <v>7</v>
      </c>
      <c r="G10" s="37">
        <f t="shared" si="1"/>
        <v>22</v>
      </c>
      <c r="H10" s="53">
        <f t="shared" si="2"/>
        <v>22</v>
      </c>
      <c r="I10" s="54">
        <f t="shared" si="3"/>
        <v>0.04</v>
      </c>
      <c r="J10" s="56">
        <f t="shared" si="4"/>
        <v>1.6</v>
      </c>
      <c r="K10" s="56"/>
      <c r="L10" s="15"/>
      <c r="M10" s="15"/>
      <c r="N10" s="15"/>
      <c r="O10" s="15"/>
      <c r="P10" s="15"/>
      <c r="Q10" s="15" t="s">
        <v>4</v>
      </c>
      <c r="R10" s="15"/>
      <c r="S10" s="16"/>
      <c r="T10" s="1" t="str">
        <f t="shared" si="5"/>
        <v/>
      </c>
      <c r="U10" s="1" t="str">
        <f t="shared" si="6"/>
        <v/>
      </c>
      <c r="V10" s="1" t="str">
        <f t="shared" si="7"/>
        <v/>
      </c>
      <c r="W10" s="1" t="str">
        <f t="shared" si="8"/>
        <v/>
      </c>
      <c r="X10" s="1">
        <f t="shared" si="9"/>
        <v>85</v>
      </c>
      <c r="Y10" s="1" t="str">
        <f t="shared" si="10"/>
        <v/>
      </c>
      <c r="Z10" s="1" t="e">
        <f t="shared" si="0"/>
        <v>#VALUE!</v>
      </c>
      <c r="AA10" s="1"/>
      <c r="AB10" s="1"/>
      <c r="AC10" s="1"/>
      <c r="AD10" s="1"/>
      <c r="AE10" s="1"/>
      <c r="AF10" s="1"/>
      <c r="AG10" s="1"/>
      <c r="AH10" s="1"/>
      <c r="AI10" s="1"/>
    </row>
    <row r="11" spans="1:35" ht="69" customHeight="1" x14ac:dyDescent="0.3">
      <c r="A11" s="37"/>
      <c r="B11" s="37"/>
      <c r="C11" s="37"/>
      <c r="D11" s="45">
        <v>10</v>
      </c>
      <c r="E11" s="45">
        <v>5</v>
      </c>
      <c r="F11" s="45">
        <v>7</v>
      </c>
      <c r="G11" s="37">
        <f t="shared" si="1"/>
        <v>22</v>
      </c>
      <c r="H11" s="53">
        <f t="shared" si="2"/>
        <v>22</v>
      </c>
      <c r="I11" s="54">
        <f t="shared" si="3"/>
        <v>0.04</v>
      </c>
      <c r="J11" s="56">
        <f t="shared" si="4"/>
        <v>1.6</v>
      </c>
      <c r="K11" s="56"/>
      <c r="L11" s="15"/>
      <c r="M11" s="15"/>
      <c r="N11" s="15"/>
      <c r="O11" s="15"/>
      <c r="P11" s="15"/>
      <c r="Q11" s="15" t="s">
        <v>4</v>
      </c>
      <c r="R11" s="15"/>
      <c r="S11" s="16"/>
      <c r="T11" s="1" t="str">
        <f t="shared" si="5"/>
        <v/>
      </c>
      <c r="U11" s="1" t="str">
        <f t="shared" si="6"/>
        <v/>
      </c>
      <c r="V11" s="1" t="str">
        <f t="shared" si="7"/>
        <v/>
      </c>
      <c r="W11" s="1" t="str">
        <f t="shared" si="8"/>
        <v/>
      </c>
      <c r="X11" s="1">
        <f t="shared" si="9"/>
        <v>85</v>
      </c>
      <c r="Y11" s="1" t="str">
        <f t="shared" si="10"/>
        <v/>
      </c>
      <c r="Z11" s="1" t="e">
        <f t="shared" si="0"/>
        <v>#VALUE!</v>
      </c>
      <c r="AA11" s="1"/>
      <c r="AB11" s="1"/>
      <c r="AC11" s="1"/>
      <c r="AD11" s="1"/>
      <c r="AE11" s="1"/>
      <c r="AF11" s="1"/>
      <c r="AG11" s="1"/>
      <c r="AH11" s="1"/>
      <c r="AI11" s="1"/>
    </row>
    <row r="12" spans="1:35" ht="69" customHeight="1" x14ac:dyDescent="0.3">
      <c r="A12" s="37"/>
      <c r="B12" s="37"/>
      <c r="C12" s="37"/>
      <c r="D12" s="45">
        <v>10</v>
      </c>
      <c r="E12" s="45">
        <v>5</v>
      </c>
      <c r="F12" s="45">
        <v>7</v>
      </c>
      <c r="G12" s="37">
        <f t="shared" si="1"/>
        <v>22</v>
      </c>
      <c r="H12" s="53">
        <f t="shared" si="2"/>
        <v>22</v>
      </c>
      <c r="I12" s="54">
        <f t="shared" si="3"/>
        <v>0.04</v>
      </c>
      <c r="J12" s="56">
        <f t="shared" si="4"/>
        <v>1.6</v>
      </c>
      <c r="K12" s="56"/>
      <c r="L12" s="15"/>
      <c r="M12" s="15"/>
      <c r="N12" s="15"/>
      <c r="O12" s="15"/>
      <c r="P12" s="15"/>
      <c r="Q12" s="15" t="s">
        <v>4</v>
      </c>
      <c r="R12" s="15"/>
      <c r="S12" s="16"/>
      <c r="T12" s="1" t="str">
        <f t="shared" si="5"/>
        <v/>
      </c>
      <c r="U12" s="1" t="str">
        <f t="shared" si="6"/>
        <v/>
      </c>
      <c r="V12" s="1" t="str">
        <f t="shared" si="7"/>
        <v/>
      </c>
      <c r="W12" s="1" t="str">
        <f t="shared" si="8"/>
        <v/>
      </c>
      <c r="X12" s="1">
        <f t="shared" si="9"/>
        <v>85</v>
      </c>
      <c r="Y12" s="1" t="str">
        <f t="shared" si="10"/>
        <v/>
      </c>
      <c r="Z12" s="1" t="e">
        <f t="shared" si="0"/>
        <v>#VALUE!</v>
      </c>
      <c r="AA12" s="1"/>
    </row>
    <row r="13" spans="1:35" ht="69" customHeight="1" x14ac:dyDescent="0.3">
      <c r="A13" s="37"/>
      <c r="B13" s="37"/>
      <c r="C13" s="37"/>
      <c r="D13" s="45">
        <v>10</v>
      </c>
      <c r="E13" s="45">
        <v>5</v>
      </c>
      <c r="F13" s="45">
        <v>7</v>
      </c>
      <c r="G13" s="37">
        <f t="shared" si="1"/>
        <v>22</v>
      </c>
      <c r="H13" s="53">
        <f t="shared" si="2"/>
        <v>22</v>
      </c>
      <c r="I13" s="54">
        <f t="shared" si="3"/>
        <v>0.04</v>
      </c>
      <c r="J13" s="56">
        <f t="shared" si="4"/>
        <v>1.6</v>
      </c>
      <c r="K13" s="56"/>
      <c r="L13" s="15"/>
      <c r="M13" s="15"/>
      <c r="N13" s="15"/>
      <c r="O13" s="15"/>
      <c r="P13" s="15"/>
      <c r="Q13" s="15" t="s">
        <v>4</v>
      </c>
      <c r="R13" s="15"/>
      <c r="S13" s="16"/>
      <c r="T13" s="1" t="str">
        <f t="shared" si="5"/>
        <v/>
      </c>
      <c r="U13" s="1" t="str">
        <f t="shared" si="6"/>
        <v/>
      </c>
      <c r="V13" s="1" t="str">
        <f t="shared" si="7"/>
        <v/>
      </c>
      <c r="W13" s="1" t="str">
        <f t="shared" si="8"/>
        <v/>
      </c>
      <c r="X13" s="1">
        <f t="shared" si="9"/>
        <v>85</v>
      </c>
      <c r="Y13" s="1" t="str">
        <f t="shared" si="10"/>
        <v/>
      </c>
      <c r="Z13" s="1" t="e">
        <f t="shared" si="0"/>
        <v>#VALUE!</v>
      </c>
      <c r="AA13" s="1"/>
    </row>
    <row r="14" spans="1:35" ht="69" customHeight="1" x14ac:dyDescent="0.3">
      <c r="A14" s="37"/>
      <c r="B14" s="37"/>
      <c r="C14" s="37"/>
      <c r="D14" s="45">
        <v>10</v>
      </c>
      <c r="E14" s="45">
        <v>5</v>
      </c>
      <c r="F14" s="45">
        <v>7</v>
      </c>
      <c r="G14" s="37">
        <f t="shared" si="1"/>
        <v>22</v>
      </c>
      <c r="H14" s="53">
        <f t="shared" si="2"/>
        <v>22</v>
      </c>
      <c r="I14" s="54">
        <f t="shared" si="3"/>
        <v>0.04</v>
      </c>
      <c r="J14" s="56">
        <f t="shared" si="4"/>
        <v>1.6</v>
      </c>
      <c r="K14" s="56"/>
      <c r="L14" s="15"/>
      <c r="M14" s="15"/>
      <c r="N14" s="15"/>
      <c r="O14" s="15"/>
      <c r="P14" s="15"/>
      <c r="Q14" s="15" t="s">
        <v>4</v>
      </c>
      <c r="R14" s="15"/>
      <c r="S14" s="16"/>
      <c r="T14" s="1" t="str">
        <f t="shared" si="5"/>
        <v/>
      </c>
      <c r="U14" s="1" t="str">
        <f t="shared" si="6"/>
        <v/>
      </c>
      <c r="V14" s="1" t="str">
        <f t="shared" si="7"/>
        <v/>
      </c>
      <c r="W14" s="1" t="str">
        <f t="shared" si="8"/>
        <v/>
      </c>
      <c r="X14" s="1">
        <f t="shared" si="9"/>
        <v>85</v>
      </c>
      <c r="Y14" s="1" t="str">
        <f t="shared" si="10"/>
        <v/>
      </c>
      <c r="Z14" s="1" t="e">
        <f t="shared" si="0"/>
        <v>#VALUE!</v>
      </c>
      <c r="AA14" s="1"/>
    </row>
    <row r="15" spans="1:35" ht="69" customHeight="1" x14ac:dyDescent="0.3">
      <c r="A15" s="37"/>
      <c r="B15" s="37"/>
      <c r="C15" s="37"/>
      <c r="D15" s="45">
        <v>10</v>
      </c>
      <c r="E15" s="45">
        <v>5</v>
      </c>
      <c r="F15" s="45">
        <v>7</v>
      </c>
      <c r="G15" s="37">
        <f t="shared" si="1"/>
        <v>22</v>
      </c>
      <c r="H15" s="53">
        <f t="shared" si="2"/>
        <v>22</v>
      </c>
      <c r="I15" s="54">
        <f t="shared" si="3"/>
        <v>0.04</v>
      </c>
      <c r="J15" s="56">
        <f t="shared" si="4"/>
        <v>1.6</v>
      </c>
      <c r="K15" s="56"/>
      <c r="L15" s="15"/>
      <c r="M15" s="15"/>
      <c r="N15" s="15"/>
      <c r="O15" s="15"/>
      <c r="P15" s="15"/>
      <c r="Q15" s="15" t="s">
        <v>4</v>
      </c>
      <c r="R15" s="15"/>
      <c r="S15" s="16"/>
      <c r="T15" s="1" t="str">
        <f t="shared" si="5"/>
        <v/>
      </c>
      <c r="U15" s="1" t="str">
        <f t="shared" si="6"/>
        <v/>
      </c>
      <c r="V15" s="1" t="str">
        <f t="shared" si="7"/>
        <v/>
      </c>
      <c r="W15" s="1" t="str">
        <f t="shared" si="8"/>
        <v/>
      </c>
      <c r="X15" s="1">
        <f t="shared" si="9"/>
        <v>85</v>
      </c>
      <c r="Y15" s="1" t="str">
        <f t="shared" si="10"/>
        <v/>
      </c>
      <c r="Z15" s="1" t="e">
        <f t="shared" si="0"/>
        <v>#VALUE!</v>
      </c>
      <c r="AA15" s="1"/>
    </row>
    <row r="16" spans="1:35" ht="69" customHeight="1" x14ac:dyDescent="0.3">
      <c r="A16" s="37"/>
      <c r="B16" s="37"/>
      <c r="C16" s="37"/>
      <c r="D16" s="45">
        <v>10</v>
      </c>
      <c r="E16" s="45">
        <v>5</v>
      </c>
      <c r="F16" s="45">
        <v>7</v>
      </c>
      <c r="G16" s="37">
        <f t="shared" si="1"/>
        <v>22</v>
      </c>
      <c r="H16" s="53">
        <f t="shared" si="2"/>
        <v>22</v>
      </c>
      <c r="I16" s="54">
        <f t="shared" si="3"/>
        <v>0.04</v>
      </c>
      <c r="J16" s="56">
        <f t="shared" si="4"/>
        <v>1.6</v>
      </c>
      <c r="K16" s="56"/>
      <c r="L16" s="15"/>
      <c r="M16" s="15"/>
      <c r="N16" s="15"/>
      <c r="O16" s="15"/>
      <c r="P16" s="15"/>
      <c r="Q16" s="15" t="s">
        <v>4</v>
      </c>
      <c r="R16" s="15"/>
      <c r="S16" s="16"/>
      <c r="T16" s="1" t="str">
        <f t="shared" si="5"/>
        <v/>
      </c>
      <c r="U16" s="1" t="str">
        <f t="shared" si="6"/>
        <v/>
      </c>
      <c r="V16" s="1" t="str">
        <f t="shared" si="7"/>
        <v/>
      </c>
      <c r="W16" s="1" t="str">
        <f t="shared" si="8"/>
        <v/>
      </c>
      <c r="X16" s="1">
        <f t="shared" si="9"/>
        <v>85</v>
      </c>
      <c r="Y16" s="1" t="str">
        <f t="shared" si="10"/>
        <v/>
      </c>
      <c r="Z16" s="1" t="e">
        <f t="shared" si="0"/>
        <v>#VALUE!</v>
      </c>
      <c r="AA16" s="1"/>
    </row>
    <row r="17" spans="1:27" ht="69" customHeight="1" x14ac:dyDescent="0.3">
      <c r="A17" s="37"/>
      <c r="B17" s="37"/>
      <c r="C17" s="37"/>
      <c r="D17" s="45">
        <v>10</v>
      </c>
      <c r="E17" s="45">
        <v>5</v>
      </c>
      <c r="F17" s="45">
        <v>7</v>
      </c>
      <c r="G17" s="37">
        <f t="shared" si="1"/>
        <v>22</v>
      </c>
      <c r="H17" s="53">
        <f t="shared" si="2"/>
        <v>22</v>
      </c>
      <c r="I17" s="54">
        <f t="shared" si="3"/>
        <v>0.04</v>
      </c>
      <c r="J17" s="56">
        <f t="shared" si="4"/>
        <v>1.6</v>
      </c>
      <c r="K17" s="56"/>
      <c r="L17" s="15"/>
      <c r="M17" s="15"/>
      <c r="N17" s="15"/>
      <c r="O17" s="15"/>
      <c r="P17" s="15"/>
      <c r="Q17" s="15" t="s">
        <v>4</v>
      </c>
      <c r="R17" s="15"/>
      <c r="S17" s="16"/>
      <c r="T17" s="1" t="str">
        <f t="shared" si="5"/>
        <v/>
      </c>
      <c r="U17" s="1" t="str">
        <f t="shared" si="6"/>
        <v/>
      </c>
      <c r="V17" s="1" t="str">
        <f t="shared" si="7"/>
        <v/>
      </c>
      <c r="W17" s="1" t="str">
        <f t="shared" si="8"/>
        <v/>
      </c>
      <c r="X17" s="1">
        <f t="shared" si="9"/>
        <v>85</v>
      </c>
      <c r="Y17" s="1" t="str">
        <f t="shared" si="10"/>
        <v/>
      </c>
      <c r="Z17" s="1" t="e">
        <f t="shared" si="0"/>
        <v>#VALUE!</v>
      </c>
      <c r="AA17" s="1"/>
    </row>
    <row r="18" spans="1:27" ht="69" customHeight="1" x14ac:dyDescent="0.3">
      <c r="A18" s="37"/>
      <c r="B18" s="37"/>
      <c r="C18" s="37"/>
      <c r="D18" s="45">
        <v>10</v>
      </c>
      <c r="E18" s="45">
        <v>5</v>
      </c>
      <c r="F18" s="45">
        <v>7</v>
      </c>
      <c r="G18" s="37">
        <f t="shared" si="1"/>
        <v>22</v>
      </c>
      <c r="H18" s="53">
        <f t="shared" si="2"/>
        <v>22</v>
      </c>
      <c r="I18" s="54">
        <f t="shared" si="3"/>
        <v>0.04</v>
      </c>
      <c r="J18" s="56">
        <f t="shared" si="4"/>
        <v>1.6</v>
      </c>
      <c r="K18" s="56"/>
      <c r="L18" s="15"/>
      <c r="M18" s="15"/>
      <c r="N18" s="15"/>
      <c r="O18" s="15"/>
      <c r="P18" s="15"/>
      <c r="Q18" s="15" t="s">
        <v>4</v>
      </c>
      <c r="R18" s="15"/>
      <c r="S18" s="16"/>
      <c r="T18" s="1" t="str">
        <f t="shared" si="5"/>
        <v/>
      </c>
      <c r="U18" s="1" t="str">
        <f t="shared" si="6"/>
        <v/>
      </c>
      <c r="V18" s="1" t="str">
        <f t="shared" si="7"/>
        <v/>
      </c>
      <c r="W18" s="1" t="str">
        <f t="shared" si="8"/>
        <v/>
      </c>
      <c r="X18" s="1">
        <f t="shared" si="9"/>
        <v>85</v>
      </c>
      <c r="Y18" s="1" t="str">
        <f t="shared" si="10"/>
        <v/>
      </c>
      <c r="Z18" s="1" t="e">
        <f t="shared" si="0"/>
        <v>#VALUE!</v>
      </c>
      <c r="AA18" s="1"/>
    </row>
    <row r="19" spans="1:27" ht="69" customHeight="1" x14ac:dyDescent="0.3">
      <c r="A19" s="37"/>
      <c r="B19" s="37"/>
      <c r="C19" s="37"/>
      <c r="D19" s="45">
        <v>10</v>
      </c>
      <c r="E19" s="45">
        <v>5</v>
      </c>
      <c r="F19" s="45">
        <v>7</v>
      </c>
      <c r="G19" s="37">
        <f t="shared" si="1"/>
        <v>22</v>
      </c>
      <c r="H19" s="53">
        <f t="shared" si="2"/>
        <v>22</v>
      </c>
      <c r="I19" s="54">
        <f t="shared" si="3"/>
        <v>0.04</v>
      </c>
      <c r="J19" s="56">
        <f t="shared" si="4"/>
        <v>1.6</v>
      </c>
      <c r="K19" s="56"/>
      <c r="L19" s="15"/>
      <c r="M19" s="15"/>
      <c r="N19" s="15"/>
      <c r="O19" s="15"/>
      <c r="P19" s="15"/>
      <c r="Q19" s="15" t="s">
        <v>4</v>
      </c>
      <c r="R19" s="15"/>
      <c r="S19" s="16"/>
      <c r="T19" s="1" t="str">
        <f t="shared" si="5"/>
        <v/>
      </c>
      <c r="U19" s="1" t="str">
        <f t="shared" si="6"/>
        <v/>
      </c>
      <c r="V19" s="1" t="str">
        <f t="shared" si="7"/>
        <v/>
      </c>
      <c r="W19" s="1" t="str">
        <f t="shared" si="8"/>
        <v/>
      </c>
      <c r="X19" s="1">
        <f t="shared" si="9"/>
        <v>85</v>
      </c>
      <c r="Y19" s="1" t="str">
        <f t="shared" si="10"/>
        <v/>
      </c>
      <c r="Z19" s="1" t="e">
        <f t="shared" si="0"/>
        <v>#VALUE!</v>
      </c>
      <c r="AA19" s="1"/>
    </row>
    <row r="20" spans="1:27" ht="69" customHeight="1" x14ac:dyDescent="0.3">
      <c r="A20" s="37"/>
      <c r="B20" s="37"/>
      <c r="C20" s="37"/>
      <c r="D20" s="45">
        <v>10</v>
      </c>
      <c r="E20" s="45">
        <v>5</v>
      </c>
      <c r="F20" s="45">
        <v>7</v>
      </c>
      <c r="G20" s="37">
        <f t="shared" si="1"/>
        <v>22</v>
      </c>
      <c r="H20" s="53">
        <f t="shared" si="2"/>
        <v>22</v>
      </c>
      <c r="I20" s="54">
        <f t="shared" si="3"/>
        <v>0.04</v>
      </c>
      <c r="J20" s="56">
        <f t="shared" si="4"/>
        <v>1.6</v>
      </c>
      <c r="K20" s="56"/>
      <c r="L20" s="15"/>
      <c r="M20" s="15"/>
      <c r="N20" s="15"/>
      <c r="O20" s="15"/>
      <c r="P20" s="15"/>
      <c r="Q20" s="15" t="s">
        <v>4</v>
      </c>
      <c r="R20" s="15"/>
      <c r="S20" s="16"/>
      <c r="T20" s="1" t="str">
        <f t="shared" si="5"/>
        <v/>
      </c>
      <c r="U20" s="1" t="str">
        <f t="shared" si="6"/>
        <v/>
      </c>
      <c r="V20" s="1" t="str">
        <f t="shared" si="7"/>
        <v/>
      </c>
      <c r="W20" s="1" t="str">
        <f t="shared" si="8"/>
        <v/>
      </c>
      <c r="X20" s="1">
        <f t="shared" si="9"/>
        <v>85</v>
      </c>
      <c r="Y20" s="1" t="str">
        <f t="shared" si="10"/>
        <v/>
      </c>
      <c r="Z20" s="1" t="e">
        <f t="shared" si="0"/>
        <v>#VALUE!</v>
      </c>
      <c r="AA20" s="1"/>
    </row>
    <row r="21" spans="1:27" ht="69" customHeight="1" x14ac:dyDescent="0.3">
      <c r="A21" s="37"/>
      <c r="B21" s="37"/>
      <c r="C21" s="37"/>
      <c r="D21" s="45">
        <v>10</v>
      </c>
      <c r="E21" s="45">
        <v>5</v>
      </c>
      <c r="F21" s="45">
        <v>7</v>
      </c>
      <c r="G21" s="37">
        <f t="shared" si="1"/>
        <v>22</v>
      </c>
      <c r="H21" s="53">
        <f t="shared" si="2"/>
        <v>22</v>
      </c>
      <c r="I21" s="54">
        <f t="shared" si="3"/>
        <v>0.04</v>
      </c>
      <c r="J21" s="56">
        <f t="shared" si="4"/>
        <v>1.6</v>
      </c>
      <c r="K21" s="56"/>
      <c r="L21" s="15"/>
      <c r="M21" s="15"/>
      <c r="N21" s="15"/>
      <c r="O21" s="15"/>
      <c r="P21" s="15"/>
      <c r="Q21" s="15" t="s">
        <v>4</v>
      </c>
      <c r="R21" s="15"/>
      <c r="S21" s="16"/>
      <c r="T21" s="1" t="str">
        <f t="shared" si="5"/>
        <v/>
      </c>
      <c r="U21" s="1" t="str">
        <f t="shared" si="6"/>
        <v/>
      </c>
      <c r="V21" s="1" t="str">
        <f t="shared" si="7"/>
        <v/>
      </c>
      <c r="W21" s="1" t="str">
        <f t="shared" si="8"/>
        <v/>
      </c>
      <c r="X21" s="1">
        <f t="shared" si="9"/>
        <v>85</v>
      </c>
      <c r="Y21" s="1" t="str">
        <f t="shared" si="10"/>
        <v/>
      </c>
      <c r="Z21" s="1" t="e">
        <f t="shared" si="0"/>
        <v>#VALUE!</v>
      </c>
      <c r="AA21" s="1"/>
    </row>
    <row r="22" spans="1:27" ht="69" customHeight="1" x14ac:dyDescent="0.3">
      <c r="A22" s="37"/>
      <c r="B22" s="37"/>
      <c r="C22" s="37"/>
      <c r="D22" s="45">
        <v>10</v>
      </c>
      <c r="E22" s="45">
        <v>5</v>
      </c>
      <c r="F22" s="45">
        <v>7</v>
      </c>
      <c r="G22" s="37">
        <f t="shared" si="1"/>
        <v>22</v>
      </c>
      <c r="H22" s="53">
        <f t="shared" si="2"/>
        <v>22</v>
      </c>
      <c r="I22" s="54">
        <f t="shared" si="3"/>
        <v>0.04</v>
      </c>
      <c r="J22" s="56">
        <f t="shared" si="4"/>
        <v>1.6</v>
      </c>
      <c r="K22" s="56"/>
      <c r="L22" s="15"/>
      <c r="M22" s="15"/>
      <c r="N22" s="15"/>
      <c r="O22" s="15"/>
      <c r="P22" s="15"/>
      <c r="Q22" s="15" t="s">
        <v>4</v>
      </c>
      <c r="R22" s="15"/>
      <c r="S22" s="16"/>
      <c r="T22" s="1" t="str">
        <f t="shared" si="5"/>
        <v/>
      </c>
      <c r="U22" s="1" t="str">
        <f t="shared" si="6"/>
        <v/>
      </c>
      <c r="V22" s="1" t="str">
        <f t="shared" si="7"/>
        <v/>
      </c>
      <c r="W22" s="1" t="str">
        <f t="shared" si="8"/>
        <v/>
      </c>
      <c r="X22" s="1">
        <f t="shared" si="9"/>
        <v>85</v>
      </c>
      <c r="Y22" s="1" t="str">
        <f t="shared" si="10"/>
        <v/>
      </c>
      <c r="Z22" s="1" t="e">
        <f t="shared" si="0"/>
        <v>#VALUE!</v>
      </c>
      <c r="AA22" s="1"/>
    </row>
    <row r="23" spans="1:27" ht="69" customHeight="1" x14ac:dyDescent="0.3">
      <c r="A23" s="37"/>
      <c r="B23" s="37"/>
      <c r="C23" s="37"/>
      <c r="D23" s="45">
        <v>10</v>
      </c>
      <c r="E23" s="45">
        <v>5</v>
      </c>
      <c r="F23" s="45">
        <v>7</v>
      </c>
      <c r="G23" s="37">
        <f t="shared" si="1"/>
        <v>22</v>
      </c>
      <c r="H23" s="53">
        <f t="shared" si="2"/>
        <v>22</v>
      </c>
      <c r="I23" s="54">
        <f t="shared" si="3"/>
        <v>0.04</v>
      </c>
      <c r="J23" s="56">
        <f t="shared" si="4"/>
        <v>1.6</v>
      </c>
      <c r="K23" s="56"/>
      <c r="L23" s="15"/>
      <c r="M23" s="15"/>
      <c r="N23" s="15"/>
      <c r="O23" s="15"/>
      <c r="P23" s="15"/>
      <c r="Q23" s="15" t="s">
        <v>4</v>
      </c>
      <c r="R23" s="15"/>
      <c r="S23" s="16"/>
      <c r="T23" s="1" t="str">
        <f t="shared" si="5"/>
        <v/>
      </c>
      <c r="U23" s="1" t="str">
        <f t="shared" si="6"/>
        <v/>
      </c>
      <c r="V23" s="1" t="str">
        <f t="shared" si="7"/>
        <v/>
      </c>
      <c r="W23" s="1" t="str">
        <f t="shared" si="8"/>
        <v/>
      </c>
      <c r="X23" s="1">
        <f t="shared" si="9"/>
        <v>85</v>
      </c>
      <c r="Y23" s="1" t="str">
        <f t="shared" si="10"/>
        <v/>
      </c>
      <c r="Z23" s="1" t="e">
        <f t="shared" si="0"/>
        <v>#VALUE!</v>
      </c>
      <c r="AA23" s="1"/>
    </row>
    <row r="24" spans="1:27" ht="69" customHeight="1" x14ac:dyDescent="0.3">
      <c r="A24" s="37"/>
      <c r="B24" s="37"/>
      <c r="C24" s="37"/>
      <c r="D24" s="45">
        <v>10</v>
      </c>
      <c r="E24" s="45">
        <v>5</v>
      </c>
      <c r="F24" s="45">
        <v>7</v>
      </c>
      <c r="G24" s="37">
        <f t="shared" si="1"/>
        <v>22</v>
      </c>
      <c r="H24" s="53">
        <f t="shared" si="2"/>
        <v>22</v>
      </c>
      <c r="I24" s="54">
        <f t="shared" si="3"/>
        <v>0.04</v>
      </c>
      <c r="J24" s="56">
        <f t="shared" si="4"/>
        <v>1.6</v>
      </c>
      <c r="K24" s="56"/>
      <c r="L24" s="15"/>
      <c r="M24" s="15"/>
      <c r="N24" s="15"/>
      <c r="O24" s="15"/>
      <c r="P24" s="15"/>
      <c r="Q24" s="15" t="s">
        <v>4</v>
      </c>
      <c r="R24" s="15"/>
      <c r="S24" s="16"/>
      <c r="T24" s="1" t="str">
        <f t="shared" si="5"/>
        <v/>
      </c>
      <c r="U24" s="1" t="str">
        <f t="shared" si="6"/>
        <v/>
      </c>
      <c r="V24" s="1" t="str">
        <f t="shared" si="7"/>
        <v/>
      </c>
      <c r="W24" s="1" t="str">
        <f t="shared" si="8"/>
        <v/>
      </c>
      <c r="X24" s="1">
        <f t="shared" si="9"/>
        <v>85</v>
      </c>
      <c r="Y24" s="1" t="str">
        <f t="shared" si="10"/>
        <v/>
      </c>
      <c r="Z24" s="1" t="e">
        <f t="shared" si="0"/>
        <v>#VALUE!</v>
      </c>
      <c r="AA24" s="1"/>
    </row>
    <row r="25" spans="1:27" ht="69" customHeight="1" x14ac:dyDescent="0.3">
      <c r="A25" s="37"/>
      <c r="B25" s="37"/>
      <c r="C25" s="37"/>
      <c r="D25" s="45">
        <v>10</v>
      </c>
      <c r="E25" s="45">
        <v>5</v>
      </c>
      <c r="F25" s="45">
        <v>7</v>
      </c>
      <c r="G25" s="37">
        <f t="shared" si="1"/>
        <v>22</v>
      </c>
      <c r="H25" s="53">
        <f t="shared" si="2"/>
        <v>22</v>
      </c>
      <c r="I25" s="54">
        <f t="shared" si="3"/>
        <v>0.04</v>
      </c>
      <c r="J25" s="56">
        <f t="shared" si="4"/>
        <v>1.6</v>
      </c>
      <c r="K25" s="56"/>
      <c r="L25" s="15"/>
      <c r="M25" s="15"/>
      <c r="N25" s="15"/>
      <c r="O25" s="15"/>
      <c r="P25" s="15"/>
      <c r="Q25" s="15" t="s">
        <v>4</v>
      </c>
      <c r="R25" s="15"/>
      <c r="S25" s="16"/>
      <c r="T25" s="1" t="str">
        <f t="shared" si="5"/>
        <v/>
      </c>
      <c r="U25" s="1" t="str">
        <f t="shared" si="6"/>
        <v/>
      </c>
      <c r="V25" s="1" t="str">
        <f t="shared" si="7"/>
        <v/>
      </c>
      <c r="W25" s="1" t="str">
        <f t="shared" si="8"/>
        <v/>
      </c>
      <c r="X25" s="1">
        <f t="shared" si="9"/>
        <v>85</v>
      </c>
      <c r="Y25" s="1" t="str">
        <f t="shared" si="10"/>
        <v/>
      </c>
      <c r="Z25" s="1" t="e">
        <f t="shared" si="0"/>
        <v>#VALUE!</v>
      </c>
      <c r="AA25" s="1"/>
    </row>
    <row r="26" spans="1:27" ht="69" customHeight="1" x14ac:dyDescent="0.3">
      <c r="A26" s="37"/>
      <c r="B26" s="37"/>
      <c r="C26" s="37"/>
      <c r="D26" s="45">
        <v>10</v>
      </c>
      <c r="E26" s="45">
        <v>5</v>
      </c>
      <c r="F26" s="45">
        <v>7</v>
      </c>
      <c r="G26" s="37">
        <f t="shared" si="1"/>
        <v>22</v>
      </c>
      <c r="H26" s="53">
        <f t="shared" si="2"/>
        <v>22</v>
      </c>
      <c r="I26" s="54">
        <f t="shared" si="3"/>
        <v>0.04</v>
      </c>
      <c r="J26" s="56">
        <f t="shared" si="4"/>
        <v>1.6</v>
      </c>
      <c r="K26" s="56"/>
      <c r="L26" s="15"/>
      <c r="M26" s="15"/>
      <c r="N26" s="15"/>
      <c r="O26" s="15"/>
      <c r="P26" s="15"/>
      <c r="Q26" s="15" t="s">
        <v>4</v>
      </c>
      <c r="R26" s="15"/>
      <c r="S26" s="16"/>
      <c r="T26" s="1" t="str">
        <f t="shared" si="5"/>
        <v/>
      </c>
      <c r="U26" s="1" t="str">
        <f t="shared" si="6"/>
        <v/>
      </c>
      <c r="V26" s="1" t="str">
        <f t="shared" si="7"/>
        <v/>
      </c>
      <c r="W26" s="1" t="str">
        <f t="shared" si="8"/>
        <v/>
      </c>
      <c r="X26" s="1">
        <f t="shared" si="9"/>
        <v>85</v>
      </c>
      <c r="Y26" s="1" t="str">
        <f t="shared" si="10"/>
        <v/>
      </c>
      <c r="Z26" s="1" t="e">
        <f t="shared" si="0"/>
        <v>#VALUE!</v>
      </c>
      <c r="AA26" s="1"/>
    </row>
    <row r="27" spans="1:27" ht="69" customHeight="1" x14ac:dyDescent="0.3">
      <c r="A27" s="37"/>
      <c r="B27" s="37"/>
      <c r="C27" s="37"/>
      <c r="D27" s="45">
        <v>10</v>
      </c>
      <c r="E27" s="45">
        <v>5</v>
      </c>
      <c r="F27" s="45">
        <v>7</v>
      </c>
      <c r="G27" s="37">
        <f t="shared" si="1"/>
        <v>22</v>
      </c>
      <c r="H27" s="53">
        <f t="shared" si="2"/>
        <v>22</v>
      </c>
      <c r="I27" s="54">
        <f t="shared" si="3"/>
        <v>0.04</v>
      </c>
      <c r="J27" s="56">
        <f t="shared" si="4"/>
        <v>1.6</v>
      </c>
      <c r="K27" s="56"/>
      <c r="L27" s="15"/>
      <c r="M27" s="15"/>
      <c r="N27" s="15"/>
      <c r="O27" s="15"/>
      <c r="P27" s="15"/>
      <c r="Q27" s="15" t="s">
        <v>4</v>
      </c>
      <c r="R27" s="15"/>
      <c r="S27" s="16"/>
      <c r="T27" s="1" t="str">
        <f t="shared" si="5"/>
        <v/>
      </c>
      <c r="U27" s="1" t="str">
        <f t="shared" si="6"/>
        <v/>
      </c>
      <c r="V27" s="1" t="str">
        <f t="shared" si="7"/>
        <v/>
      </c>
      <c r="W27" s="1" t="str">
        <f t="shared" si="8"/>
        <v/>
      </c>
      <c r="X27" s="1">
        <f t="shared" si="9"/>
        <v>85</v>
      </c>
      <c r="Y27" s="1" t="str">
        <f t="shared" si="10"/>
        <v/>
      </c>
      <c r="Z27" s="1" t="e">
        <f t="shared" si="0"/>
        <v>#VALUE!</v>
      </c>
      <c r="AA27" s="1"/>
    </row>
    <row r="28" spans="1:27" ht="69" customHeight="1" x14ac:dyDescent="0.3">
      <c r="A28" s="37"/>
      <c r="B28" s="37"/>
      <c r="C28" s="37"/>
      <c r="D28" s="45">
        <v>10</v>
      </c>
      <c r="E28" s="45">
        <v>5</v>
      </c>
      <c r="F28" s="45">
        <v>7</v>
      </c>
      <c r="G28" s="37">
        <f t="shared" si="1"/>
        <v>22</v>
      </c>
      <c r="H28" s="53">
        <f t="shared" si="2"/>
        <v>22</v>
      </c>
      <c r="I28" s="54">
        <f t="shared" si="3"/>
        <v>0.04</v>
      </c>
      <c r="J28" s="56">
        <f t="shared" si="4"/>
        <v>1.6</v>
      </c>
      <c r="K28" s="56"/>
      <c r="L28" s="15"/>
      <c r="M28" s="15"/>
      <c r="N28" s="15"/>
      <c r="O28" s="15"/>
      <c r="P28" s="15"/>
      <c r="Q28" s="15" t="s">
        <v>4</v>
      </c>
      <c r="R28" s="15"/>
      <c r="S28" s="16"/>
      <c r="T28" s="1" t="str">
        <f t="shared" si="5"/>
        <v/>
      </c>
      <c r="U28" s="1" t="str">
        <f t="shared" si="6"/>
        <v/>
      </c>
      <c r="V28" s="1" t="str">
        <f t="shared" si="7"/>
        <v/>
      </c>
      <c r="W28" s="1" t="str">
        <f t="shared" si="8"/>
        <v/>
      </c>
      <c r="X28" s="1">
        <f t="shared" si="9"/>
        <v>85</v>
      </c>
      <c r="Y28" s="1" t="str">
        <f t="shared" si="10"/>
        <v/>
      </c>
      <c r="Z28" s="1" t="e">
        <f t="shared" si="0"/>
        <v>#VALUE!</v>
      </c>
      <c r="AA28" s="1"/>
    </row>
    <row r="29" spans="1:27" ht="69" customHeight="1" x14ac:dyDescent="0.3">
      <c r="A29" s="37"/>
      <c r="B29" s="37"/>
      <c r="C29" s="37"/>
      <c r="D29" s="45">
        <v>10</v>
      </c>
      <c r="E29" s="45">
        <v>5</v>
      </c>
      <c r="F29" s="45">
        <v>7</v>
      </c>
      <c r="G29" s="37">
        <f t="shared" si="1"/>
        <v>22</v>
      </c>
      <c r="H29" s="53">
        <f t="shared" si="2"/>
        <v>22</v>
      </c>
      <c r="I29" s="54">
        <f t="shared" si="3"/>
        <v>0.04</v>
      </c>
      <c r="J29" s="56">
        <f t="shared" si="4"/>
        <v>1.6</v>
      </c>
      <c r="K29" s="56"/>
      <c r="L29" s="15"/>
      <c r="M29" s="15"/>
      <c r="N29" s="15"/>
      <c r="O29" s="15"/>
      <c r="P29" s="15"/>
      <c r="Q29" s="15" t="s">
        <v>4</v>
      </c>
      <c r="R29" s="15"/>
      <c r="S29" s="16"/>
      <c r="T29" s="1" t="str">
        <f t="shared" si="5"/>
        <v/>
      </c>
      <c r="U29" s="1" t="str">
        <f t="shared" si="6"/>
        <v/>
      </c>
      <c r="V29" s="1" t="str">
        <f t="shared" si="7"/>
        <v/>
      </c>
      <c r="W29" s="1" t="str">
        <f t="shared" si="8"/>
        <v/>
      </c>
      <c r="X29" s="1">
        <f t="shared" si="9"/>
        <v>85</v>
      </c>
      <c r="Y29" s="1" t="str">
        <f t="shared" si="10"/>
        <v/>
      </c>
      <c r="Z29" s="1" t="e">
        <f t="shared" si="0"/>
        <v>#VALUE!</v>
      </c>
      <c r="AA29" s="1"/>
    </row>
    <row r="30" spans="1:27" ht="69" customHeight="1" x14ac:dyDescent="0.3">
      <c r="A30" s="37"/>
      <c r="B30" s="37"/>
      <c r="C30" s="37"/>
      <c r="D30" s="45">
        <v>10</v>
      </c>
      <c r="E30" s="45">
        <v>5</v>
      </c>
      <c r="F30" s="45">
        <v>7</v>
      </c>
      <c r="G30" s="37">
        <f t="shared" si="1"/>
        <v>22</v>
      </c>
      <c r="H30" s="53">
        <f t="shared" si="2"/>
        <v>22</v>
      </c>
      <c r="I30" s="54">
        <f t="shared" si="3"/>
        <v>0.04</v>
      </c>
      <c r="J30" s="56">
        <f t="shared" si="4"/>
        <v>1.6</v>
      </c>
      <c r="K30" s="56"/>
      <c r="L30" s="15"/>
      <c r="M30" s="15"/>
      <c r="N30" s="15"/>
      <c r="O30" s="15"/>
      <c r="P30" s="15"/>
      <c r="Q30" s="15" t="s">
        <v>4</v>
      </c>
      <c r="R30" s="15"/>
      <c r="S30" s="16"/>
      <c r="T30" s="1" t="str">
        <f t="shared" si="5"/>
        <v/>
      </c>
      <c r="U30" s="1" t="str">
        <f t="shared" si="6"/>
        <v/>
      </c>
      <c r="V30" s="1" t="str">
        <f t="shared" si="7"/>
        <v/>
      </c>
      <c r="W30" s="1" t="str">
        <f t="shared" si="8"/>
        <v/>
      </c>
      <c r="X30" s="1">
        <f t="shared" si="9"/>
        <v>85</v>
      </c>
      <c r="Y30" s="1" t="str">
        <f t="shared" si="10"/>
        <v/>
      </c>
      <c r="Z30" s="1" t="e">
        <f t="shared" si="0"/>
        <v>#VALUE!</v>
      </c>
      <c r="AA30" s="1"/>
    </row>
    <row r="31" spans="1:27" ht="69" customHeight="1" x14ac:dyDescent="0.3">
      <c r="A31" s="37"/>
      <c r="B31" s="37"/>
      <c r="C31" s="37"/>
      <c r="D31" s="45">
        <v>10</v>
      </c>
      <c r="E31" s="45">
        <v>5</v>
      </c>
      <c r="F31" s="45">
        <v>7</v>
      </c>
      <c r="G31" s="37">
        <f t="shared" si="1"/>
        <v>22</v>
      </c>
      <c r="H31" s="53">
        <f t="shared" si="2"/>
        <v>22</v>
      </c>
      <c r="I31" s="54">
        <f t="shared" si="3"/>
        <v>0.04</v>
      </c>
      <c r="J31" s="56">
        <f t="shared" si="4"/>
        <v>1.6</v>
      </c>
      <c r="K31" s="56"/>
      <c r="L31" s="15"/>
      <c r="M31" s="15"/>
      <c r="N31" s="15"/>
      <c r="O31" s="15"/>
      <c r="P31" s="15"/>
      <c r="Q31" s="15" t="s">
        <v>4</v>
      </c>
      <c r="R31" s="15"/>
      <c r="S31" s="16"/>
      <c r="T31" s="1" t="str">
        <f t="shared" si="5"/>
        <v/>
      </c>
      <c r="U31" s="1" t="str">
        <f t="shared" si="6"/>
        <v/>
      </c>
      <c r="V31" s="1" t="str">
        <f t="shared" si="7"/>
        <v/>
      </c>
      <c r="W31" s="1" t="str">
        <f t="shared" si="8"/>
        <v/>
      </c>
      <c r="X31" s="1">
        <f t="shared" si="9"/>
        <v>85</v>
      </c>
      <c r="Y31" s="1" t="str">
        <f t="shared" si="10"/>
        <v/>
      </c>
      <c r="Z31" s="1" t="e">
        <f t="shared" si="0"/>
        <v>#VALUE!</v>
      </c>
      <c r="AA31" s="1"/>
    </row>
    <row r="32" spans="1:27" ht="69" customHeight="1" x14ac:dyDescent="0.3">
      <c r="A32" s="37"/>
      <c r="B32" s="37"/>
      <c r="C32" s="37"/>
      <c r="D32" s="45">
        <v>10</v>
      </c>
      <c r="E32" s="45">
        <v>5</v>
      </c>
      <c r="F32" s="45">
        <v>7</v>
      </c>
      <c r="G32" s="37">
        <f>SUM(D32:F32)</f>
        <v>22</v>
      </c>
      <c r="H32" s="53">
        <f>SUM(G32:G32)</f>
        <v>22</v>
      </c>
      <c r="I32" s="54">
        <f>H32/$H$33</f>
        <v>0.04</v>
      </c>
      <c r="J32" s="56">
        <f>I32*$A$6</f>
        <v>1.6</v>
      </c>
      <c r="K32" s="56"/>
      <c r="L32" s="15"/>
      <c r="M32" s="15"/>
      <c r="N32" s="15"/>
      <c r="O32" s="15"/>
      <c r="P32" s="15"/>
      <c r="Q32" s="15" t="s">
        <v>4</v>
      </c>
      <c r="R32" s="15"/>
      <c r="S32" s="16"/>
      <c r="T32" s="1" t="str">
        <f t="shared" si="5"/>
        <v/>
      </c>
      <c r="U32" s="1" t="str">
        <f t="shared" si="6"/>
        <v/>
      </c>
      <c r="V32" s="1" t="str">
        <f t="shared" si="7"/>
        <v/>
      </c>
      <c r="W32" s="1" t="str">
        <f t="shared" si="8"/>
        <v/>
      </c>
      <c r="X32" s="1">
        <f t="shared" si="9"/>
        <v>85</v>
      </c>
      <c r="Y32" s="1" t="str">
        <f t="shared" si="10"/>
        <v/>
      </c>
      <c r="Z32" s="1" t="e">
        <f t="shared" si="0"/>
        <v>#VALUE!</v>
      </c>
      <c r="AA32" s="1"/>
    </row>
    <row r="33" spans="1:27" ht="69" customHeight="1" x14ac:dyDescent="0.3">
      <c r="A33" s="185" t="s">
        <v>101</v>
      </c>
      <c r="B33" s="185"/>
      <c r="C33" s="185"/>
      <c r="D33" s="185"/>
      <c r="E33" s="37"/>
      <c r="F33" s="37"/>
      <c r="G33" s="57"/>
      <c r="H33" s="57">
        <f>SUM(H8:H32)</f>
        <v>550</v>
      </c>
      <c r="I33" s="58">
        <f>SUM(I8:I32:I32)</f>
        <v>1.0000000000000002</v>
      </c>
      <c r="J33" s="60">
        <f>SUM(J8:J32:J32)</f>
        <v>40.000000000000014</v>
      </c>
      <c r="K33" s="60"/>
      <c r="L33" s="15"/>
      <c r="M33" s="15"/>
      <c r="N33" s="15"/>
      <c r="O33" s="15"/>
      <c r="P33" s="15"/>
      <c r="Q33" s="15" t="s">
        <v>4</v>
      </c>
      <c r="R33" s="15"/>
      <c r="S33" s="16"/>
      <c r="T33" s="1" t="str">
        <f t="shared" si="5"/>
        <v/>
      </c>
      <c r="U33" s="1" t="str">
        <f t="shared" si="6"/>
        <v/>
      </c>
      <c r="V33" s="1" t="str">
        <f t="shared" si="7"/>
        <v/>
      </c>
      <c r="W33" s="1" t="str">
        <f t="shared" si="8"/>
        <v/>
      </c>
      <c r="X33" s="1">
        <f t="shared" si="9"/>
        <v>85</v>
      </c>
      <c r="Y33" s="1" t="str">
        <f t="shared" si="10"/>
        <v/>
      </c>
      <c r="Z33" s="1" t="e">
        <f t="shared" si="0"/>
        <v>#VALUE!</v>
      </c>
      <c r="AA33" s="1"/>
    </row>
    <row r="34" spans="1:27" x14ac:dyDescent="0.3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</row>
    <row r="35" spans="1:27" x14ac:dyDescent="0.3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</row>
    <row r="36" spans="1:27" x14ac:dyDescent="0.3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</row>
    <row r="37" spans="1:27" x14ac:dyDescent="0.3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</row>
    <row r="38" spans="1:27" ht="36" customHeight="1" x14ac:dyDescent="0.3">
      <c r="A38" s="186" t="s">
        <v>102</v>
      </c>
      <c r="B38" s="186"/>
      <c r="C38" s="186"/>
      <c r="D38" s="186"/>
      <c r="E38" s="186"/>
      <c r="F38" s="186"/>
      <c r="G38" s="186"/>
      <c r="H38" s="186"/>
      <c r="I38" s="186"/>
      <c r="J38" s="186"/>
      <c r="K38" s="64"/>
    </row>
    <row r="39" spans="1:27" ht="33" thickBot="1" x14ac:dyDescent="0.35">
      <c r="A39" s="187">
        <v>30</v>
      </c>
      <c r="B39" s="187"/>
      <c r="C39" s="187"/>
      <c r="D39" s="187"/>
      <c r="E39" s="187"/>
      <c r="F39" s="187"/>
      <c r="G39" s="187"/>
      <c r="H39" s="187"/>
      <c r="I39" s="187"/>
      <c r="J39" s="187"/>
      <c r="K39" s="65"/>
    </row>
    <row r="40" spans="1:27" ht="29.4" thickBot="1" x14ac:dyDescent="0.35">
      <c r="A40" s="41" t="s">
        <v>69</v>
      </c>
      <c r="B40" s="50" t="s">
        <v>6</v>
      </c>
      <c r="C40" s="50"/>
      <c r="D40" s="42" t="s">
        <v>93</v>
      </c>
      <c r="E40" s="42"/>
      <c r="F40" s="42"/>
      <c r="G40" s="42" t="s">
        <v>94</v>
      </c>
      <c r="H40" s="42" t="s">
        <v>95</v>
      </c>
      <c r="I40" s="42" t="s">
        <v>96</v>
      </c>
      <c r="J40" s="43" t="s">
        <v>97</v>
      </c>
      <c r="K40" s="64"/>
    </row>
    <row r="41" spans="1:27" x14ac:dyDescent="0.3">
      <c r="A41" s="37"/>
      <c r="B41" s="37"/>
      <c r="C41" s="37"/>
      <c r="D41" s="44">
        <v>10</v>
      </c>
      <c r="E41" s="44">
        <v>5</v>
      </c>
      <c r="F41" s="44">
        <v>7</v>
      </c>
      <c r="G41" s="37">
        <f t="shared" ref="G41" si="11">SUM(D41:F41)</f>
        <v>22</v>
      </c>
      <c r="H41" s="61">
        <f t="shared" ref="H41:H70" si="12">SUM(G41:G41)</f>
        <v>22</v>
      </c>
      <c r="I41" s="62">
        <f>H41/$H$71</f>
        <v>3.3333333333333333E-2</v>
      </c>
      <c r="J41" s="63">
        <f>I41*$A$39</f>
        <v>1</v>
      </c>
      <c r="K41" s="66"/>
    </row>
    <row r="42" spans="1:27" x14ac:dyDescent="0.3">
      <c r="A42" s="37"/>
      <c r="B42" s="37"/>
      <c r="C42" s="37"/>
      <c r="D42" s="44">
        <v>10</v>
      </c>
      <c r="E42" s="44">
        <v>5</v>
      </c>
      <c r="F42" s="44">
        <v>7</v>
      </c>
      <c r="G42" s="37">
        <f t="shared" ref="G42:G70" si="13">SUM(D42:F42)</f>
        <v>22</v>
      </c>
      <c r="H42" s="61">
        <f t="shared" si="12"/>
        <v>22</v>
      </c>
      <c r="I42" s="62">
        <f t="shared" ref="I42:I70" si="14">H42/$H$71</f>
        <v>3.3333333333333333E-2</v>
      </c>
      <c r="J42" s="63">
        <f t="shared" ref="J42:J70" si="15">I42*$A$39</f>
        <v>1</v>
      </c>
      <c r="K42" s="66"/>
    </row>
    <row r="43" spans="1:27" x14ac:dyDescent="0.3">
      <c r="A43" s="37"/>
      <c r="B43" s="37"/>
      <c r="C43" s="37"/>
      <c r="D43" s="44">
        <v>10</v>
      </c>
      <c r="E43" s="44">
        <v>5</v>
      </c>
      <c r="F43" s="44">
        <v>7</v>
      </c>
      <c r="G43" s="37">
        <f t="shared" si="13"/>
        <v>22</v>
      </c>
      <c r="H43" s="61">
        <f t="shared" si="12"/>
        <v>22</v>
      </c>
      <c r="I43" s="62">
        <f t="shared" si="14"/>
        <v>3.3333333333333333E-2</v>
      </c>
      <c r="J43" s="63">
        <f t="shared" si="15"/>
        <v>1</v>
      </c>
      <c r="K43" s="66"/>
    </row>
    <row r="44" spans="1:27" x14ac:dyDescent="0.3">
      <c r="A44" s="37"/>
      <c r="B44" s="37"/>
      <c r="C44" s="37"/>
      <c r="D44" s="44">
        <v>10</v>
      </c>
      <c r="E44" s="44">
        <v>5</v>
      </c>
      <c r="F44" s="44">
        <v>7</v>
      </c>
      <c r="G44" s="37">
        <f t="shared" si="13"/>
        <v>22</v>
      </c>
      <c r="H44" s="61">
        <f t="shared" si="12"/>
        <v>22</v>
      </c>
      <c r="I44" s="62">
        <f t="shared" si="14"/>
        <v>3.3333333333333333E-2</v>
      </c>
      <c r="J44" s="63">
        <f t="shared" si="15"/>
        <v>1</v>
      </c>
      <c r="K44" s="66"/>
    </row>
    <row r="45" spans="1:27" x14ac:dyDescent="0.3">
      <c r="A45" s="37"/>
      <c r="B45" s="37"/>
      <c r="C45" s="37"/>
      <c r="D45" s="44">
        <v>10</v>
      </c>
      <c r="E45" s="44">
        <v>5</v>
      </c>
      <c r="F45" s="44">
        <v>7</v>
      </c>
      <c r="G45" s="37">
        <f t="shared" si="13"/>
        <v>22</v>
      </c>
      <c r="H45" s="61">
        <f t="shared" si="12"/>
        <v>22</v>
      </c>
      <c r="I45" s="62">
        <f t="shared" si="14"/>
        <v>3.3333333333333333E-2</v>
      </c>
      <c r="J45" s="63">
        <f t="shared" si="15"/>
        <v>1</v>
      </c>
      <c r="K45" s="66"/>
    </row>
    <row r="46" spans="1:27" x14ac:dyDescent="0.3">
      <c r="A46" s="37"/>
      <c r="B46" s="37"/>
      <c r="C46" s="37"/>
      <c r="D46" s="44">
        <v>10</v>
      </c>
      <c r="E46" s="44">
        <v>5</v>
      </c>
      <c r="F46" s="44">
        <v>7</v>
      </c>
      <c r="G46" s="37">
        <f t="shared" si="13"/>
        <v>22</v>
      </c>
      <c r="H46" s="61">
        <f t="shared" si="12"/>
        <v>22</v>
      </c>
      <c r="I46" s="62">
        <f t="shared" si="14"/>
        <v>3.3333333333333333E-2</v>
      </c>
      <c r="J46" s="63">
        <f t="shared" si="15"/>
        <v>1</v>
      </c>
      <c r="K46" s="66"/>
    </row>
    <row r="47" spans="1:27" x14ac:dyDescent="0.3">
      <c r="A47" s="37"/>
      <c r="B47" s="37"/>
      <c r="C47" s="37"/>
      <c r="D47" s="44">
        <v>10</v>
      </c>
      <c r="E47" s="44">
        <v>5</v>
      </c>
      <c r="F47" s="44">
        <v>7</v>
      </c>
      <c r="G47" s="37">
        <f t="shared" si="13"/>
        <v>22</v>
      </c>
      <c r="H47" s="61">
        <f t="shared" si="12"/>
        <v>22</v>
      </c>
      <c r="I47" s="62">
        <f t="shared" si="14"/>
        <v>3.3333333333333333E-2</v>
      </c>
      <c r="J47" s="63">
        <f t="shared" si="15"/>
        <v>1</v>
      </c>
      <c r="K47" s="66"/>
    </row>
    <row r="48" spans="1:27" x14ac:dyDescent="0.3">
      <c r="A48" s="37"/>
      <c r="B48" s="37"/>
      <c r="C48" s="37"/>
      <c r="D48" s="44">
        <v>10</v>
      </c>
      <c r="E48" s="44">
        <v>5</v>
      </c>
      <c r="F48" s="44">
        <v>7</v>
      </c>
      <c r="G48" s="37">
        <f t="shared" si="13"/>
        <v>22</v>
      </c>
      <c r="H48" s="61">
        <f t="shared" si="12"/>
        <v>22</v>
      </c>
      <c r="I48" s="62">
        <f t="shared" si="14"/>
        <v>3.3333333333333333E-2</v>
      </c>
      <c r="J48" s="63">
        <f t="shared" si="15"/>
        <v>1</v>
      </c>
      <c r="K48" s="66"/>
    </row>
    <row r="49" spans="1:11" x14ac:dyDescent="0.3">
      <c r="A49" s="37"/>
      <c r="B49" s="37"/>
      <c r="C49" s="37"/>
      <c r="D49" s="44">
        <v>10</v>
      </c>
      <c r="E49" s="44">
        <v>5</v>
      </c>
      <c r="F49" s="44">
        <v>7</v>
      </c>
      <c r="G49" s="37">
        <f t="shared" si="13"/>
        <v>22</v>
      </c>
      <c r="H49" s="61">
        <f t="shared" si="12"/>
        <v>22</v>
      </c>
      <c r="I49" s="62">
        <f t="shared" si="14"/>
        <v>3.3333333333333333E-2</v>
      </c>
      <c r="J49" s="63">
        <f t="shared" si="15"/>
        <v>1</v>
      </c>
      <c r="K49" s="66"/>
    </row>
    <row r="50" spans="1:11" x14ac:dyDescent="0.3">
      <c r="A50" s="37"/>
      <c r="B50" s="37"/>
      <c r="C50" s="37"/>
      <c r="D50" s="44">
        <v>10</v>
      </c>
      <c r="E50" s="44">
        <v>5</v>
      </c>
      <c r="F50" s="44">
        <v>7</v>
      </c>
      <c r="G50" s="37">
        <f t="shared" si="13"/>
        <v>22</v>
      </c>
      <c r="H50" s="61">
        <f t="shared" si="12"/>
        <v>22</v>
      </c>
      <c r="I50" s="62">
        <f t="shared" si="14"/>
        <v>3.3333333333333333E-2</v>
      </c>
      <c r="J50" s="63">
        <f t="shared" si="15"/>
        <v>1</v>
      </c>
      <c r="K50" s="66"/>
    </row>
    <row r="51" spans="1:11" x14ac:dyDescent="0.3">
      <c r="A51" s="37"/>
      <c r="B51" s="37"/>
      <c r="C51" s="37"/>
      <c r="D51" s="44">
        <v>10</v>
      </c>
      <c r="E51" s="44">
        <v>5</v>
      </c>
      <c r="F51" s="44">
        <v>7</v>
      </c>
      <c r="G51" s="37">
        <f t="shared" si="13"/>
        <v>22</v>
      </c>
      <c r="H51" s="61">
        <f t="shared" si="12"/>
        <v>22</v>
      </c>
      <c r="I51" s="62">
        <f t="shared" si="14"/>
        <v>3.3333333333333333E-2</v>
      </c>
      <c r="J51" s="63">
        <f t="shared" si="15"/>
        <v>1</v>
      </c>
      <c r="K51" s="66"/>
    </row>
    <row r="52" spans="1:11" x14ac:dyDescent="0.3">
      <c r="A52" s="37"/>
      <c r="B52" s="37"/>
      <c r="C52" s="37"/>
      <c r="D52" s="44">
        <v>10</v>
      </c>
      <c r="E52" s="44">
        <v>5</v>
      </c>
      <c r="F52" s="44">
        <v>7</v>
      </c>
      <c r="G52" s="37">
        <f t="shared" si="13"/>
        <v>22</v>
      </c>
      <c r="H52" s="61">
        <f t="shared" si="12"/>
        <v>22</v>
      </c>
      <c r="I52" s="62">
        <f t="shared" si="14"/>
        <v>3.3333333333333333E-2</v>
      </c>
      <c r="J52" s="63">
        <f t="shared" si="15"/>
        <v>1</v>
      </c>
      <c r="K52" s="66"/>
    </row>
    <row r="53" spans="1:11" x14ac:dyDescent="0.3">
      <c r="A53" s="37"/>
      <c r="B53" s="37"/>
      <c r="C53" s="37"/>
      <c r="D53" s="44">
        <v>10</v>
      </c>
      <c r="E53" s="44">
        <v>5</v>
      </c>
      <c r="F53" s="44">
        <v>7</v>
      </c>
      <c r="G53" s="37">
        <f t="shared" si="13"/>
        <v>22</v>
      </c>
      <c r="H53" s="61">
        <f t="shared" si="12"/>
        <v>22</v>
      </c>
      <c r="I53" s="62">
        <f t="shared" si="14"/>
        <v>3.3333333333333333E-2</v>
      </c>
      <c r="J53" s="63">
        <f t="shared" si="15"/>
        <v>1</v>
      </c>
      <c r="K53" s="66"/>
    </row>
    <row r="54" spans="1:11" x14ac:dyDescent="0.3">
      <c r="A54" s="37"/>
      <c r="B54" s="37"/>
      <c r="C54" s="37"/>
      <c r="D54" s="44">
        <v>10</v>
      </c>
      <c r="E54" s="44">
        <v>5</v>
      </c>
      <c r="F54" s="44">
        <v>7</v>
      </c>
      <c r="G54" s="37">
        <f t="shared" si="13"/>
        <v>22</v>
      </c>
      <c r="H54" s="61">
        <f t="shared" si="12"/>
        <v>22</v>
      </c>
      <c r="I54" s="62">
        <f t="shared" si="14"/>
        <v>3.3333333333333333E-2</v>
      </c>
      <c r="J54" s="63">
        <f t="shared" si="15"/>
        <v>1</v>
      </c>
      <c r="K54" s="66"/>
    </row>
    <row r="55" spans="1:11" x14ac:dyDescent="0.3">
      <c r="A55" s="37"/>
      <c r="B55" s="37"/>
      <c r="C55" s="37"/>
      <c r="D55" s="44">
        <v>10</v>
      </c>
      <c r="E55" s="44">
        <v>5</v>
      </c>
      <c r="F55" s="44">
        <v>7</v>
      </c>
      <c r="G55" s="37">
        <f t="shared" si="13"/>
        <v>22</v>
      </c>
      <c r="H55" s="61">
        <f t="shared" si="12"/>
        <v>22</v>
      </c>
      <c r="I55" s="62">
        <f t="shared" si="14"/>
        <v>3.3333333333333333E-2</v>
      </c>
      <c r="J55" s="63">
        <f t="shared" si="15"/>
        <v>1</v>
      </c>
      <c r="K55" s="66"/>
    </row>
    <row r="56" spans="1:11" x14ac:dyDescent="0.3">
      <c r="A56" s="37"/>
      <c r="B56" s="37"/>
      <c r="C56" s="37"/>
      <c r="D56" s="44">
        <v>10</v>
      </c>
      <c r="E56" s="44">
        <v>5</v>
      </c>
      <c r="F56" s="44">
        <v>7</v>
      </c>
      <c r="G56" s="37">
        <f t="shared" si="13"/>
        <v>22</v>
      </c>
      <c r="H56" s="61">
        <f t="shared" si="12"/>
        <v>22</v>
      </c>
      <c r="I56" s="62">
        <f t="shared" si="14"/>
        <v>3.3333333333333333E-2</v>
      </c>
      <c r="J56" s="63">
        <f t="shared" si="15"/>
        <v>1</v>
      </c>
      <c r="K56" s="66"/>
    </row>
    <row r="57" spans="1:11" x14ac:dyDescent="0.3">
      <c r="A57" s="37"/>
      <c r="B57" s="37"/>
      <c r="C57" s="37"/>
      <c r="D57" s="44">
        <v>10</v>
      </c>
      <c r="E57" s="44">
        <v>5</v>
      </c>
      <c r="F57" s="44">
        <v>7</v>
      </c>
      <c r="G57" s="37">
        <f t="shared" si="13"/>
        <v>22</v>
      </c>
      <c r="H57" s="61">
        <f t="shared" si="12"/>
        <v>22</v>
      </c>
      <c r="I57" s="62">
        <f t="shared" si="14"/>
        <v>3.3333333333333333E-2</v>
      </c>
      <c r="J57" s="63">
        <f t="shared" si="15"/>
        <v>1</v>
      </c>
      <c r="K57" s="66"/>
    </row>
    <row r="58" spans="1:11" x14ac:dyDescent="0.3">
      <c r="A58" s="37"/>
      <c r="B58" s="37"/>
      <c r="C58" s="37"/>
      <c r="D58" s="44">
        <v>10</v>
      </c>
      <c r="E58" s="44">
        <v>5</v>
      </c>
      <c r="F58" s="44">
        <v>7</v>
      </c>
      <c r="G58" s="37">
        <f t="shared" si="13"/>
        <v>22</v>
      </c>
      <c r="H58" s="61">
        <f t="shared" si="12"/>
        <v>22</v>
      </c>
      <c r="I58" s="62">
        <f t="shared" si="14"/>
        <v>3.3333333333333333E-2</v>
      </c>
      <c r="J58" s="63">
        <f t="shared" si="15"/>
        <v>1</v>
      </c>
      <c r="K58" s="66"/>
    </row>
    <row r="59" spans="1:11" x14ac:dyDescent="0.3">
      <c r="A59" s="37"/>
      <c r="B59" s="37"/>
      <c r="C59" s="37"/>
      <c r="D59" s="44">
        <v>10</v>
      </c>
      <c r="E59" s="44">
        <v>5</v>
      </c>
      <c r="F59" s="44">
        <v>7</v>
      </c>
      <c r="G59" s="37">
        <f t="shared" si="13"/>
        <v>22</v>
      </c>
      <c r="H59" s="61">
        <f t="shared" si="12"/>
        <v>22</v>
      </c>
      <c r="I59" s="62">
        <f t="shared" si="14"/>
        <v>3.3333333333333333E-2</v>
      </c>
      <c r="J59" s="63">
        <f t="shared" si="15"/>
        <v>1</v>
      </c>
      <c r="K59" s="66"/>
    </row>
    <row r="60" spans="1:11" x14ac:dyDescent="0.3">
      <c r="A60" s="37"/>
      <c r="B60" s="37"/>
      <c r="C60" s="37"/>
      <c r="D60" s="44">
        <v>10</v>
      </c>
      <c r="E60" s="44">
        <v>5</v>
      </c>
      <c r="F60" s="44">
        <v>7</v>
      </c>
      <c r="G60" s="37">
        <f t="shared" si="13"/>
        <v>22</v>
      </c>
      <c r="H60" s="61">
        <f t="shared" si="12"/>
        <v>22</v>
      </c>
      <c r="I60" s="62">
        <f t="shared" si="14"/>
        <v>3.3333333333333333E-2</v>
      </c>
      <c r="J60" s="63">
        <f t="shared" si="15"/>
        <v>1</v>
      </c>
      <c r="K60" s="66"/>
    </row>
    <row r="61" spans="1:11" x14ac:dyDescent="0.3">
      <c r="A61" s="37"/>
      <c r="B61" s="37"/>
      <c r="C61" s="37"/>
      <c r="D61" s="44">
        <v>10</v>
      </c>
      <c r="E61" s="44">
        <v>5</v>
      </c>
      <c r="F61" s="44">
        <v>7</v>
      </c>
      <c r="G61" s="37">
        <f t="shared" si="13"/>
        <v>22</v>
      </c>
      <c r="H61" s="61">
        <f t="shared" si="12"/>
        <v>22</v>
      </c>
      <c r="I61" s="62">
        <f t="shared" si="14"/>
        <v>3.3333333333333333E-2</v>
      </c>
      <c r="J61" s="63">
        <f t="shared" si="15"/>
        <v>1</v>
      </c>
      <c r="K61" s="66"/>
    </row>
    <row r="62" spans="1:11" x14ac:dyDescent="0.3">
      <c r="A62" s="37"/>
      <c r="B62" s="37"/>
      <c r="C62" s="37"/>
      <c r="D62" s="44">
        <v>10</v>
      </c>
      <c r="E62" s="44">
        <v>5</v>
      </c>
      <c r="F62" s="44">
        <v>7</v>
      </c>
      <c r="G62" s="37">
        <f t="shared" si="13"/>
        <v>22</v>
      </c>
      <c r="H62" s="61">
        <f t="shared" si="12"/>
        <v>22</v>
      </c>
      <c r="I62" s="62">
        <f t="shared" si="14"/>
        <v>3.3333333333333333E-2</v>
      </c>
      <c r="J62" s="63">
        <f t="shared" si="15"/>
        <v>1</v>
      </c>
      <c r="K62" s="66"/>
    </row>
    <row r="63" spans="1:11" x14ac:dyDescent="0.3">
      <c r="A63" s="37"/>
      <c r="B63" s="37"/>
      <c r="C63" s="37"/>
      <c r="D63" s="44">
        <v>10</v>
      </c>
      <c r="E63" s="44">
        <v>5</v>
      </c>
      <c r="F63" s="44">
        <v>7</v>
      </c>
      <c r="G63" s="37">
        <f t="shared" si="13"/>
        <v>22</v>
      </c>
      <c r="H63" s="61">
        <f t="shared" si="12"/>
        <v>22</v>
      </c>
      <c r="I63" s="62">
        <f t="shared" si="14"/>
        <v>3.3333333333333333E-2</v>
      </c>
      <c r="J63" s="63">
        <f t="shared" si="15"/>
        <v>1</v>
      </c>
      <c r="K63" s="66"/>
    </row>
    <row r="64" spans="1:11" x14ac:dyDescent="0.3">
      <c r="A64" s="37"/>
      <c r="B64" s="37"/>
      <c r="C64" s="37"/>
      <c r="D64" s="44">
        <v>10</v>
      </c>
      <c r="E64" s="44">
        <v>5</v>
      </c>
      <c r="F64" s="44">
        <v>7</v>
      </c>
      <c r="G64" s="37">
        <f t="shared" si="13"/>
        <v>22</v>
      </c>
      <c r="H64" s="61">
        <f t="shared" si="12"/>
        <v>22</v>
      </c>
      <c r="I64" s="62">
        <f t="shared" si="14"/>
        <v>3.3333333333333333E-2</v>
      </c>
      <c r="J64" s="63">
        <f t="shared" si="15"/>
        <v>1</v>
      </c>
      <c r="K64" s="66"/>
    </row>
    <row r="65" spans="1:11" x14ac:dyDescent="0.3">
      <c r="A65" s="37"/>
      <c r="B65" s="37"/>
      <c r="C65" s="37"/>
      <c r="D65" s="44">
        <v>10</v>
      </c>
      <c r="E65" s="44">
        <v>5</v>
      </c>
      <c r="F65" s="44">
        <v>7</v>
      </c>
      <c r="G65" s="37">
        <f t="shared" si="13"/>
        <v>22</v>
      </c>
      <c r="H65" s="61">
        <f t="shared" si="12"/>
        <v>22</v>
      </c>
      <c r="I65" s="62">
        <f t="shared" si="14"/>
        <v>3.3333333333333333E-2</v>
      </c>
      <c r="J65" s="63">
        <f t="shared" si="15"/>
        <v>1</v>
      </c>
      <c r="K65" s="66"/>
    </row>
    <row r="66" spans="1:11" x14ac:dyDescent="0.3">
      <c r="A66" s="37"/>
      <c r="B66" s="37"/>
      <c r="C66" s="37"/>
      <c r="D66" s="44">
        <v>10</v>
      </c>
      <c r="E66" s="44">
        <v>5</v>
      </c>
      <c r="F66" s="44">
        <v>7</v>
      </c>
      <c r="G66" s="37">
        <f t="shared" si="13"/>
        <v>22</v>
      </c>
      <c r="H66" s="61">
        <f t="shared" si="12"/>
        <v>22</v>
      </c>
      <c r="I66" s="62">
        <f t="shared" si="14"/>
        <v>3.3333333333333333E-2</v>
      </c>
      <c r="J66" s="63">
        <f t="shared" si="15"/>
        <v>1</v>
      </c>
      <c r="K66" s="66"/>
    </row>
    <row r="67" spans="1:11" x14ac:dyDescent="0.3">
      <c r="A67" s="37"/>
      <c r="B67" s="37"/>
      <c r="C67" s="37"/>
      <c r="D67" s="44">
        <v>10</v>
      </c>
      <c r="E67" s="44">
        <v>5</v>
      </c>
      <c r="F67" s="44">
        <v>7</v>
      </c>
      <c r="G67" s="37">
        <f t="shared" si="13"/>
        <v>22</v>
      </c>
      <c r="H67" s="61">
        <f t="shared" si="12"/>
        <v>22</v>
      </c>
      <c r="I67" s="62">
        <f t="shared" si="14"/>
        <v>3.3333333333333333E-2</v>
      </c>
      <c r="J67" s="63">
        <f t="shared" si="15"/>
        <v>1</v>
      </c>
      <c r="K67" s="66"/>
    </row>
    <row r="68" spans="1:11" x14ac:dyDescent="0.3">
      <c r="A68" s="37"/>
      <c r="B68" s="37"/>
      <c r="C68" s="37"/>
      <c r="D68" s="44">
        <v>10</v>
      </c>
      <c r="E68" s="44">
        <v>5</v>
      </c>
      <c r="F68" s="44">
        <v>7</v>
      </c>
      <c r="G68" s="37">
        <f t="shared" si="13"/>
        <v>22</v>
      </c>
      <c r="H68" s="61">
        <f t="shared" si="12"/>
        <v>22</v>
      </c>
      <c r="I68" s="62">
        <f t="shared" si="14"/>
        <v>3.3333333333333333E-2</v>
      </c>
      <c r="J68" s="63">
        <f t="shared" si="15"/>
        <v>1</v>
      </c>
      <c r="K68" s="66"/>
    </row>
    <row r="69" spans="1:11" x14ac:dyDescent="0.3">
      <c r="A69" s="37"/>
      <c r="B69" s="37"/>
      <c r="C69" s="37"/>
      <c r="D69" s="44">
        <v>10</v>
      </c>
      <c r="E69" s="44">
        <v>5</v>
      </c>
      <c r="F69" s="44">
        <v>7</v>
      </c>
      <c r="G69" s="37">
        <f t="shared" si="13"/>
        <v>22</v>
      </c>
      <c r="H69" s="61">
        <f t="shared" si="12"/>
        <v>22</v>
      </c>
      <c r="I69" s="62">
        <f t="shared" si="14"/>
        <v>3.3333333333333333E-2</v>
      </c>
      <c r="J69" s="63">
        <f t="shared" si="15"/>
        <v>1</v>
      </c>
      <c r="K69" s="66"/>
    </row>
    <row r="70" spans="1:11" ht="15" thickBot="1" x14ac:dyDescent="0.35">
      <c r="A70" s="37"/>
      <c r="B70" s="37"/>
      <c r="C70" s="37"/>
      <c r="D70" s="44">
        <v>10</v>
      </c>
      <c r="E70" s="44">
        <v>5</v>
      </c>
      <c r="F70" s="44">
        <v>7</v>
      </c>
      <c r="G70" s="37">
        <f t="shared" si="13"/>
        <v>22</v>
      </c>
      <c r="H70" s="61">
        <f t="shared" si="12"/>
        <v>22</v>
      </c>
      <c r="I70" s="62">
        <f t="shared" si="14"/>
        <v>3.3333333333333333E-2</v>
      </c>
      <c r="J70" s="63">
        <f t="shared" si="15"/>
        <v>1</v>
      </c>
      <c r="K70" s="66"/>
    </row>
    <row r="71" spans="1:11" ht="15" thickBot="1" x14ac:dyDescent="0.35">
      <c r="A71" s="182" t="s">
        <v>101</v>
      </c>
      <c r="B71" s="183"/>
      <c r="C71" s="183"/>
      <c r="D71" s="184"/>
      <c r="E71" s="55"/>
      <c r="F71" s="55"/>
      <c r="G71" s="38"/>
      <c r="H71" s="38">
        <f>SUM(H41:H70:H70)</f>
        <v>660</v>
      </c>
      <c r="I71" s="39">
        <f>SUM(I41:I70:I70)</f>
        <v>0.99999999999999989</v>
      </c>
      <c r="J71" s="59">
        <f>SUM(J41:J70:J70)</f>
        <v>30</v>
      </c>
      <c r="K71" s="67"/>
    </row>
  </sheetData>
  <mergeCells count="9">
    <mergeCell ref="S4:S7"/>
    <mergeCell ref="L7:R7"/>
    <mergeCell ref="A5:J5"/>
    <mergeCell ref="A6:J6"/>
    <mergeCell ref="A71:D71"/>
    <mergeCell ref="A33:D33"/>
    <mergeCell ref="A38:J38"/>
    <mergeCell ref="A39:J39"/>
    <mergeCell ref="L4:R5"/>
  </mergeCells>
  <phoneticPr fontId="10" type="noConversion"/>
  <pageMargins left="0.7" right="0.7" top="0.75" bottom="0.75" header="0.3" footer="0.3"/>
  <pageSetup paperSize="9" scale="5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3C629-AF01-42AF-8F69-FF2DD2B9BD92}">
  <sheetPr>
    <pageSetUpPr fitToPage="1"/>
  </sheetPr>
  <dimension ref="A1:L73"/>
  <sheetViews>
    <sheetView view="pageBreakPreview" zoomScale="60" zoomScaleNormal="70" workbookViewId="0">
      <selection activeCell="C10" sqref="C10"/>
    </sheetView>
  </sheetViews>
  <sheetFormatPr defaultRowHeight="13.8" x14ac:dyDescent="0.25"/>
  <cols>
    <col min="1" max="1" width="24.88671875" style="1" customWidth="1"/>
    <col min="2" max="3" width="63" style="1" customWidth="1"/>
    <col min="4" max="4" width="23.77734375" style="1" customWidth="1"/>
    <col min="5" max="12" width="8.88671875" style="1" hidden="1" customWidth="1"/>
    <col min="13" max="13" width="8.88671875" style="1" customWidth="1"/>
    <col min="14" max="16384" width="8.88671875" style="1"/>
  </cols>
  <sheetData>
    <row r="1" spans="1:11" ht="98.4" customHeight="1" x14ac:dyDescent="0.25">
      <c r="A1" s="204" t="s">
        <v>36</v>
      </c>
      <c r="B1" s="205"/>
      <c r="C1" s="205"/>
      <c r="D1" s="205"/>
    </row>
    <row r="2" spans="1:11" ht="49.2" customHeight="1" x14ac:dyDescent="0.25">
      <c r="A2" s="206" t="s">
        <v>37</v>
      </c>
      <c r="B2" s="159"/>
      <c r="C2" s="159"/>
      <c r="D2" s="159"/>
    </row>
    <row r="3" spans="1:11" ht="27.6" customHeight="1" x14ac:dyDescent="0.25">
      <c r="A3" s="200" t="s">
        <v>38</v>
      </c>
      <c r="B3" s="167"/>
      <c r="C3" s="167"/>
      <c r="D3" s="10"/>
    </row>
    <row r="4" spans="1:11" ht="27.6" customHeight="1" x14ac:dyDescent="0.25">
      <c r="A4" s="200" t="s">
        <v>39</v>
      </c>
      <c r="B4" s="167"/>
      <c r="C4" s="167"/>
      <c r="D4" s="10"/>
    </row>
    <row r="5" spans="1:11" ht="22.8" x14ac:dyDescent="0.25">
      <c r="A5" s="201" t="s">
        <v>9</v>
      </c>
      <c r="B5" s="202"/>
      <c r="C5" s="202"/>
      <c r="D5" s="202"/>
    </row>
    <row r="6" spans="1:11" ht="35.4" customHeight="1" x14ac:dyDescent="0.25">
      <c r="A6" s="203" t="s">
        <v>51</v>
      </c>
      <c r="B6" s="188"/>
      <c r="C6" s="188"/>
      <c r="D6" s="188"/>
    </row>
    <row r="7" spans="1:11" ht="39.6" customHeight="1" x14ac:dyDescent="0.25">
      <c r="A7" s="197">
        <v>40</v>
      </c>
      <c r="B7" s="151"/>
      <c r="C7" s="151"/>
      <c r="D7" s="151"/>
    </row>
    <row r="8" spans="1:11" x14ac:dyDescent="0.25">
      <c r="A8" s="207" t="s">
        <v>5</v>
      </c>
      <c r="B8" s="179"/>
      <c r="C8" s="2" t="s">
        <v>6</v>
      </c>
      <c r="D8" s="2" t="s">
        <v>0</v>
      </c>
    </row>
    <row r="9" spans="1:11" ht="32.4" customHeight="1" x14ac:dyDescent="0.25">
      <c r="A9" s="207" t="s">
        <v>13</v>
      </c>
      <c r="B9" s="179"/>
      <c r="C9" s="2" t="s">
        <v>14</v>
      </c>
      <c r="D9" s="2" t="s">
        <v>15</v>
      </c>
    </row>
    <row r="10" spans="1:11" ht="41.4" customHeight="1" x14ac:dyDescent="0.25">
      <c r="A10" s="7">
        <v>1</v>
      </c>
      <c r="B10" s="5" t="s">
        <v>41</v>
      </c>
      <c r="C10" s="5" t="s">
        <v>46</v>
      </c>
      <c r="D10" s="10">
        <v>8</v>
      </c>
      <c r="E10" s="1" t="e">
        <f>IF(#REF!="x",20,"")</f>
        <v>#REF!</v>
      </c>
      <c r="F10" s="1" t="e">
        <f>IF(#REF!="x",40,"")</f>
        <v>#REF!</v>
      </c>
      <c r="G10" s="1" t="e">
        <f>IF(#REF!="x",60,"")</f>
        <v>#REF!</v>
      </c>
      <c r="H10" s="1" t="e">
        <f>IF(#REF!="x",75,"")</f>
        <v>#REF!</v>
      </c>
      <c r="I10" s="1" t="e">
        <f>IF(#REF!="x",85,"")</f>
        <v>#REF!</v>
      </c>
      <c r="J10" s="1" t="e">
        <f>IF(#REF!="x",100,"")</f>
        <v>#REF!</v>
      </c>
      <c r="K10" s="1" t="e">
        <f t="shared" ref="K10:K22" si="0">SUM(E10:J10)/$A$7*D10</f>
        <v>#REF!</v>
      </c>
    </row>
    <row r="11" spans="1:11" ht="41.4" customHeight="1" x14ac:dyDescent="0.25">
      <c r="A11" s="7">
        <v>2</v>
      </c>
      <c r="B11" s="5" t="s">
        <v>45</v>
      </c>
      <c r="C11" s="5" t="s">
        <v>46</v>
      </c>
      <c r="D11" s="10">
        <v>8</v>
      </c>
      <c r="E11" s="1" t="e">
        <f>IF(#REF!="x",20,"")</f>
        <v>#REF!</v>
      </c>
      <c r="F11" s="1" t="e">
        <f>IF(#REF!="x",40,"")</f>
        <v>#REF!</v>
      </c>
      <c r="G11" s="1" t="e">
        <f>IF(#REF!="x",60,"")</f>
        <v>#REF!</v>
      </c>
      <c r="H11" s="1" t="e">
        <f>IF(#REF!="x",75,"")</f>
        <v>#REF!</v>
      </c>
      <c r="I11" s="1" t="e">
        <f>IF(#REF!="x",85,"")</f>
        <v>#REF!</v>
      </c>
      <c r="J11" s="1" t="e">
        <f>IF(#REF!="x",100,"")</f>
        <v>#REF!</v>
      </c>
      <c r="K11" s="1" t="e">
        <f t="shared" si="0"/>
        <v>#REF!</v>
      </c>
    </row>
    <row r="12" spans="1:11" ht="41.4" customHeight="1" x14ac:dyDescent="0.25">
      <c r="A12" s="7">
        <v>3</v>
      </c>
      <c r="B12" s="5" t="s">
        <v>42</v>
      </c>
      <c r="C12" s="5" t="s">
        <v>46</v>
      </c>
      <c r="D12" s="10">
        <v>8</v>
      </c>
      <c r="E12" s="1" t="e">
        <f>IF(#REF!="x",20,"")</f>
        <v>#REF!</v>
      </c>
      <c r="F12" s="1" t="e">
        <f>IF(#REF!="x",40,"")</f>
        <v>#REF!</v>
      </c>
      <c r="G12" s="1" t="e">
        <f>IF(#REF!="x",60,"")</f>
        <v>#REF!</v>
      </c>
      <c r="H12" s="1" t="e">
        <f>IF(#REF!="x",75,"")</f>
        <v>#REF!</v>
      </c>
      <c r="I12" s="1" t="e">
        <f>IF(#REF!="x",85,"")</f>
        <v>#REF!</v>
      </c>
      <c r="J12" s="1" t="e">
        <f>IF(#REF!="x",100,"")</f>
        <v>#REF!</v>
      </c>
      <c r="K12" s="1" t="e">
        <f t="shared" si="0"/>
        <v>#REF!</v>
      </c>
    </row>
    <row r="13" spans="1:11" ht="41.4" customHeight="1" x14ac:dyDescent="0.25">
      <c r="A13" s="7">
        <v>4</v>
      </c>
      <c r="B13" s="5" t="s">
        <v>43</v>
      </c>
      <c r="C13" s="5" t="s">
        <v>46</v>
      </c>
      <c r="D13" s="10">
        <v>8</v>
      </c>
      <c r="E13" s="1" t="e">
        <f>IF(#REF!="x",20,"")</f>
        <v>#REF!</v>
      </c>
      <c r="F13" s="1" t="e">
        <f>IF(#REF!="x",40,"")</f>
        <v>#REF!</v>
      </c>
      <c r="G13" s="1" t="e">
        <f>IF(#REF!="x",60,"")</f>
        <v>#REF!</v>
      </c>
      <c r="H13" s="1" t="e">
        <f>IF(#REF!="x",75,"")</f>
        <v>#REF!</v>
      </c>
      <c r="I13" s="1" t="e">
        <f>IF(#REF!="x",85,"")</f>
        <v>#REF!</v>
      </c>
      <c r="J13" s="1" t="e">
        <f>IF(#REF!="x",100,"")</f>
        <v>#REF!</v>
      </c>
      <c r="K13" s="1" t="e">
        <f t="shared" si="0"/>
        <v>#REF!</v>
      </c>
    </row>
    <row r="14" spans="1:11" ht="41.4" customHeight="1" x14ac:dyDescent="0.25">
      <c r="A14" s="7">
        <v>5</v>
      </c>
      <c r="B14" s="5" t="s">
        <v>44</v>
      </c>
      <c r="C14" s="5" t="s">
        <v>46</v>
      </c>
      <c r="D14" s="10">
        <v>8</v>
      </c>
      <c r="E14" s="1" t="e">
        <f>IF(#REF!="x",20,"")</f>
        <v>#REF!</v>
      </c>
      <c r="F14" s="1" t="e">
        <f>IF(#REF!="x",40,"")</f>
        <v>#REF!</v>
      </c>
      <c r="G14" s="1" t="e">
        <f>IF(#REF!="x",60,"")</f>
        <v>#REF!</v>
      </c>
      <c r="H14" s="1" t="e">
        <f>IF(#REF!="x",75,"")</f>
        <v>#REF!</v>
      </c>
      <c r="I14" s="1" t="e">
        <f>IF(#REF!="x",85,"")</f>
        <v>#REF!</v>
      </c>
      <c r="J14" s="1" t="e">
        <f>IF(#REF!="x",100,"")</f>
        <v>#REF!</v>
      </c>
      <c r="K14" s="1" t="e">
        <f t="shared" si="0"/>
        <v>#REF!</v>
      </c>
    </row>
    <row r="15" spans="1:11" ht="41.4" hidden="1" customHeight="1" x14ac:dyDescent="0.25">
      <c r="A15" s="7">
        <v>6</v>
      </c>
      <c r="B15" s="5"/>
      <c r="C15" s="5"/>
      <c r="D15" s="10"/>
      <c r="E15" s="1" t="e">
        <f>IF(#REF!="x",20,"")</f>
        <v>#REF!</v>
      </c>
      <c r="F15" s="1" t="e">
        <f>IF(#REF!="x",40,"")</f>
        <v>#REF!</v>
      </c>
      <c r="G15" s="1" t="e">
        <f>IF(#REF!="x",60,"")</f>
        <v>#REF!</v>
      </c>
      <c r="H15" s="1" t="e">
        <f>IF(#REF!="x",75,"")</f>
        <v>#REF!</v>
      </c>
      <c r="I15" s="1" t="e">
        <f>IF(#REF!="x",85,"")</f>
        <v>#REF!</v>
      </c>
      <c r="J15" s="1" t="e">
        <f>IF(#REF!="x",100,"")</f>
        <v>#REF!</v>
      </c>
      <c r="K15" s="1" t="e">
        <f t="shared" si="0"/>
        <v>#REF!</v>
      </c>
    </row>
    <row r="16" spans="1:11" ht="41.4" hidden="1" customHeight="1" x14ac:dyDescent="0.25">
      <c r="A16" s="7">
        <v>7</v>
      </c>
      <c r="B16" s="5"/>
      <c r="C16" s="5"/>
      <c r="D16" s="10"/>
      <c r="E16" s="1" t="e">
        <f>IF(#REF!="x",20,"")</f>
        <v>#REF!</v>
      </c>
      <c r="F16" s="1" t="e">
        <f>IF(#REF!="x",40,"")</f>
        <v>#REF!</v>
      </c>
      <c r="G16" s="1" t="e">
        <f>IF(#REF!="x",60,"")</f>
        <v>#REF!</v>
      </c>
      <c r="H16" s="1" t="e">
        <f>IF(#REF!="x",75,"")</f>
        <v>#REF!</v>
      </c>
      <c r="I16" s="1" t="e">
        <f>IF(#REF!="x",85,"")</f>
        <v>#REF!</v>
      </c>
      <c r="J16" s="1" t="e">
        <f>IF(#REF!="x",100,"")</f>
        <v>#REF!</v>
      </c>
      <c r="K16" s="1" t="e">
        <f t="shared" si="0"/>
        <v>#REF!</v>
      </c>
    </row>
    <row r="17" spans="1:11" ht="41.4" hidden="1" customHeight="1" x14ac:dyDescent="0.25">
      <c r="A17" s="7">
        <v>8</v>
      </c>
      <c r="B17" s="5"/>
      <c r="C17" s="5"/>
      <c r="D17" s="10"/>
      <c r="E17" s="1" t="e">
        <f>IF(#REF!="x",20,"")</f>
        <v>#REF!</v>
      </c>
      <c r="F17" s="1" t="e">
        <f>IF(#REF!="x",40,"")</f>
        <v>#REF!</v>
      </c>
      <c r="G17" s="1" t="e">
        <f>IF(#REF!="x",60,"")</f>
        <v>#REF!</v>
      </c>
      <c r="H17" s="1" t="e">
        <f>IF(#REF!="x",75,"")</f>
        <v>#REF!</v>
      </c>
      <c r="I17" s="1" t="e">
        <f>IF(#REF!="x",85,"")</f>
        <v>#REF!</v>
      </c>
      <c r="J17" s="1" t="e">
        <f>IF(#REF!="x",100,"")</f>
        <v>#REF!</v>
      </c>
      <c r="K17" s="1" t="e">
        <f t="shared" si="0"/>
        <v>#REF!</v>
      </c>
    </row>
    <row r="18" spans="1:11" ht="41.4" hidden="1" customHeight="1" x14ac:dyDescent="0.25">
      <c r="A18" s="7">
        <v>9</v>
      </c>
      <c r="B18" s="5"/>
      <c r="C18" s="5"/>
      <c r="D18" s="10"/>
      <c r="E18" s="1" t="e">
        <f>IF(#REF!="x",20,"")</f>
        <v>#REF!</v>
      </c>
      <c r="F18" s="1" t="e">
        <f>IF(#REF!="x",40,"")</f>
        <v>#REF!</v>
      </c>
      <c r="G18" s="1" t="e">
        <f>IF(#REF!="x",60,"")</f>
        <v>#REF!</v>
      </c>
      <c r="H18" s="1" t="e">
        <f>IF(#REF!="x",75,"")</f>
        <v>#REF!</v>
      </c>
      <c r="I18" s="1" t="e">
        <f>IF(#REF!="x",85,"")</f>
        <v>#REF!</v>
      </c>
      <c r="J18" s="1" t="e">
        <f>IF(#REF!="x",100,"")</f>
        <v>#REF!</v>
      </c>
      <c r="K18" s="1" t="e">
        <f t="shared" si="0"/>
        <v>#REF!</v>
      </c>
    </row>
    <row r="19" spans="1:11" ht="41.4" hidden="1" customHeight="1" x14ac:dyDescent="0.25">
      <c r="A19" s="7">
        <v>10</v>
      </c>
      <c r="B19" s="5"/>
      <c r="C19" s="5"/>
      <c r="D19" s="10"/>
      <c r="E19" s="1" t="e">
        <f>IF(#REF!="x",20,"")</f>
        <v>#REF!</v>
      </c>
      <c r="F19" s="1" t="e">
        <f>IF(#REF!="x",40,"")</f>
        <v>#REF!</v>
      </c>
      <c r="G19" s="1" t="e">
        <f>IF(#REF!="x",60,"")</f>
        <v>#REF!</v>
      </c>
      <c r="H19" s="1" t="e">
        <f>IF(#REF!="x",75,"")</f>
        <v>#REF!</v>
      </c>
      <c r="I19" s="1" t="e">
        <f>IF(#REF!="x",85,"")</f>
        <v>#REF!</v>
      </c>
      <c r="J19" s="1" t="e">
        <f>IF(#REF!="x",100,"")</f>
        <v>#REF!</v>
      </c>
      <c r="K19" s="1" t="e">
        <f t="shared" si="0"/>
        <v>#REF!</v>
      </c>
    </row>
    <row r="20" spans="1:11" ht="41.4" hidden="1" customHeight="1" x14ac:dyDescent="0.25">
      <c r="A20" s="7">
        <v>11</v>
      </c>
      <c r="B20" s="5"/>
      <c r="C20" s="5"/>
      <c r="D20" s="10"/>
      <c r="E20" s="1" t="e">
        <f>IF(#REF!="x",20,"")</f>
        <v>#REF!</v>
      </c>
      <c r="F20" s="1" t="e">
        <f>IF(#REF!="x",40,"")</f>
        <v>#REF!</v>
      </c>
      <c r="G20" s="1" t="e">
        <f>IF(#REF!="x",60,"")</f>
        <v>#REF!</v>
      </c>
      <c r="H20" s="1" t="e">
        <f>IF(#REF!="x",75,"")</f>
        <v>#REF!</v>
      </c>
      <c r="I20" s="1" t="e">
        <f>IF(#REF!="x",85,"")</f>
        <v>#REF!</v>
      </c>
      <c r="J20" s="1" t="e">
        <f>IF(#REF!="x",100,"")</f>
        <v>#REF!</v>
      </c>
      <c r="K20" s="1" t="e">
        <f t="shared" si="0"/>
        <v>#REF!</v>
      </c>
    </row>
    <row r="21" spans="1:11" ht="41.4" hidden="1" customHeight="1" x14ac:dyDescent="0.25">
      <c r="A21" s="7">
        <v>12</v>
      </c>
      <c r="B21" s="5"/>
      <c r="C21" s="5"/>
      <c r="D21" s="10"/>
      <c r="E21" s="1" t="e">
        <f>IF(#REF!="x",20,"")</f>
        <v>#REF!</v>
      </c>
      <c r="F21" s="1" t="e">
        <f>IF(#REF!="x",40,"")</f>
        <v>#REF!</v>
      </c>
      <c r="G21" s="1" t="e">
        <f>IF(#REF!="x",60,"")</f>
        <v>#REF!</v>
      </c>
      <c r="H21" s="1" t="e">
        <f>IF(#REF!="x",75,"")</f>
        <v>#REF!</v>
      </c>
      <c r="I21" s="1" t="e">
        <f>IF(#REF!="x",85,"")</f>
        <v>#REF!</v>
      </c>
      <c r="J21" s="1" t="e">
        <f>IF(#REF!="x",100,"")</f>
        <v>#REF!</v>
      </c>
      <c r="K21" s="1" t="e">
        <f t="shared" si="0"/>
        <v>#REF!</v>
      </c>
    </row>
    <row r="22" spans="1:11" ht="41.4" hidden="1" customHeight="1" x14ac:dyDescent="0.25">
      <c r="A22" s="7">
        <v>13</v>
      </c>
      <c r="B22" s="5"/>
      <c r="C22" s="5"/>
      <c r="D22" s="10"/>
      <c r="E22" s="1" t="e">
        <f>IF(#REF!="x",20,"")</f>
        <v>#REF!</v>
      </c>
      <c r="F22" s="1" t="e">
        <f>IF(#REF!="x",40,"")</f>
        <v>#REF!</v>
      </c>
      <c r="G22" s="1" t="e">
        <f>IF(#REF!="x",60,"")</f>
        <v>#REF!</v>
      </c>
      <c r="H22" s="1" t="e">
        <f>IF(#REF!="x",75,"")</f>
        <v>#REF!</v>
      </c>
      <c r="I22" s="1" t="e">
        <f>IF(#REF!="x",85,"")</f>
        <v>#REF!</v>
      </c>
      <c r="J22" s="1" t="e">
        <f>IF(#REF!="x",100,"")</f>
        <v>#REF!</v>
      </c>
      <c r="K22" s="1" t="e">
        <f t="shared" si="0"/>
        <v>#REF!</v>
      </c>
    </row>
    <row r="23" spans="1:11" ht="31.2" customHeight="1" x14ac:dyDescent="0.25">
      <c r="A23" s="198" t="s">
        <v>11</v>
      </c>
      <c r="B23" s="199"/>
      <c r="C23" s="199"/>
      <c r="D23" s="15">
        <f>SUM(D10:D22)</f>
        <v>40</v>
      </c>
    </row>
    <row r="24" spans="1:11" ht="18" customHeight="1" x14ac:dyDescent="0.25">
      <c r="A24" s="194"/>
      <c r="B24" s="195"/>
      <c r="C24" s="195"/>
      <c r="D24" s="195"/>
    </row>
    <row r="25" spans="1:11" ht="22.8" x14ac:dyDescent="0.25">
      <c r="A25" s="196" t="s">
        <v>10</v>
      </c>
      <c r="B25" s="165"/>
      <c r="C25" s="165"/>
      <c r="D25" s="165"/>
    </row>
    <row r="26" spans="1:11" ht="69.599999999999994" customHeight="1" x14ac:dyDescent="0.25">
      <c r="A26" s="190" t="s">
        <v>49</v>
      </c>
      <c r="B26" s="153"/>
      <c r="C26" s="153"/>
      <c r="D26" s="153"/>
    </row>
    <row r="27" spans="1:11" ht="34.200000000000003" customHeight="1" x14ac:dyDescent="0.25">
      <c r="A27" s="191" t="s">
        <v>50</v>
      </c>
      <c r="B27" s="149"/>
      <c r="C27" s="149"/>
      <c r="D27" s="149"/>
    </row>
    <row r="28" spans="1:11" ht="43.2" customHeight="1" x14ac:dyDescent="0.25">
      <c r="A28" s="197">
        <v>30</v>
      </c>
      <c r="B28" s="151"/>
      <c r="C28" s="151"/>
      <c r="D28" s="151"/>
    </row>
    <row r="29" spans="1:11" x14ac:dyDescent="0.25">
      <c r="A29" s="193" t="s">
        <v>5</v>
      </c>
      <c r="B29" s="147"/>
      <c r="C29" s="3" t="s">
        <v>6</v>
      </c>
      <c r="D29" s="3" t="s">
        <v>0</v>
      </c>
    </row>
    <row r="30" spans="1:11" ht="32.4" customHeight="1" x14ac:dyDescent="0.25">
      <c r="A30" s="193" t="s">
        <v>13</v>
      </c>
      <c r="B30" s="147"/>
      <c r="C30" s="3" t="s">
        <v>14</v>
      </c>
      <c r="D30" s="3" t="s">
        <v>15</v>
      </c>
    </row>
    <row r="31" spans="1:11" ht="61.8" customHeight="1" x14ac:dyDescent="0.25">
      <c r="A31" s="9">
        <v>1</v>
      </c>
      <c r="B31" s="5" t="s">
        <v>41</v>
      </c>
      <c r="C31" s="5" t="s">
        <v>46</v>
      </c>
      <c r="D31" s="10">
        <v>5</v>
      </c>
      <c r="E31" s="1" t="e">
        <f>IF(#REF!="x",20,"")</f>
        <v>#REF!</v>
      </c>
      <c r="F31" s="1" t="e">
        <f>IF(#REF!="x",40,"")</f>
        <v>#REF!</v>
      </c>
      <c r="G31" s="1" t="e">
        <f>IF(#REF!="x",60,"")</f>
        <v>#REF!</v>
      </c>
      <c r="H31" s="1" t="e">
        <f>IF(#REF!="x",75,"")</f>
        <v>#REF!</v>
      </c>
      <c r="I31" s="1" t="e">
        <f>IF(#REF!="x",85,"")</f>
        <v>#REF!</v>
      </c>
      <c r="J31" s="1" t="e">
        <f>IF(#REF!="x",100,"")</f>
        <v>#REF!</v>
      </c>
      <c r="K31" s="1" t="e">
        <f t="shared" ref="K31:K47" si="1">SUM(E31:J31)/$A$28*D31</f>
        <v>#REF!</v>
      </c>
    </row>
    <row r="32" spans="1:11" ht="61.8" customHeight="1" x14ac:dyDescent="0.25">
      <c r="A32" s="9">
        <v>2</v>
      </c>
      <c r="B32" s="5" t="s">
        <v>45</v>
      </c>
      <c r="C32" s="5" t="s">
        <v>46</v>
      </c>
      <c r="D32" s="10">
        <v>5</v>
      </c>
      <c r="E32" s="1" t="e">
        <f>IF(#REF!="x",20,"")</f>
        <v>#REF!</v>
      </c>
      <c r="F32" s="1" t="e">
        <f>IF(#REF!="x",40,"")</f>
        <v>#REF!</v>
      </c>
      <c r="G32" s="1" t="e">
        <f>IF(#REF!="x",60,"")</f>
        <v>#REF!</v>
      </c>
      <c r="H32" s="1" t="e">
        <f>IF(#REF!="x",75,"")</f>
        <v>#REF!</v>
      </c>
      <c r="I32" s="1" t="e">
        <f>IF(#REF!="x",85,"")</f>
        <v>#REF!</v>
      </c>
      <c r="J32" s="1" t="e">
        <f>IF(#REF!="x",100,"")</f>
        <v>#REF!</v>
      </c>
      <c r="K32" s="1" t="e">
        <f t="shared" si="1"/>
        <v>#REF!</v>
      </c>
    </row>
    <row r="33" spans="1:11" ht="61.8" customHeight="1" x14ac:dyDescent="0.25">
      <c r="A33" s="9">
        <v>3</v>
      </c>
      <c r="B33" s="5" t="s">
        <v>42</v>
      </c>
      <c r="C33" s="5" t="s">
        <v>46</v>
      </c>
      <c r="D33" s="10">
        <v>5</v>
      </c>
      <c r="E33" s="1" t="e">
        <f>IF(#REF!="x",20,"")</f>
        <v>#REF!</v>
      </c>
      <c r="F33" s="1" t="e">
        <f>IF(#REF!="x",40,"")</f>
        <v>#REF!</v>
      </c>
      <c r="G33" s="1" t="e">
        <f>IF(#REF!="x",60,"")</f>
        <v>#REF!</v>
      </c>
      <c r="H33" s="1" t="e">
        <f>IF(#REF!="x",75,"")</f>
        <v>#REF!</v>
      </c>
      <c r="I33" s="1" t="e">
        <f>IF(#REF!="x",85,"")</f>
        <v>#REF!</v>
      </c>
      <c r="J33" s="1" t="e">
        <f>IF(#REF!="x",100,"")</f>
        <v>#REF!</v>
      </c>
      <c r="K33" s="1" t="e">
        <f t="shared" si="1"/>
        <v>#REF!</v>
      </c>
    </row>
    <row r="34" spans="1:11" ht="61.8" customHeight="1" x14ac:dyDescent="0.25">
      <c r="A34" s="9">
        <v>4</v>
      </c>
      <c r="B34" s="5" t="s">
        <v>43</v>
      </c>
      <c r="C34" s="5" t="s">
        <v>46</v>
      </c>
      <c r="D34" s="10">
        <v>5</v>
      </c>
      <c r="E34" s="1" t="e">
        <f>IF(#REF!="x",20,"")</f>
        <v>#REF!</v>
      </c>
      <c r="F34" s="1" t="e">
        <f>IF(#REF!="x",40,"")</f>
        <v>#REF!</v>
      </c>
      <c r="G34" s="1" t="e">
        <f>IF(#REF!="x",60,"")</f>
        <v>#REF!</v>
      </c>
      <c r="H34" s="1" t="e">
        <f>IF(#REF!="x",75,"")</f>
        <v>#REF!</v>
      </c>
      <c r="I34" s="1" t="e">
        <f>IF(#REF!="x",85,"")</f>
        <v>#REF!</v>
      </c>
      <c r="J34" s="1" t="e">
        <f>IF(#REF!="x",100,"")</f>
        <v>#REF!</v>
      </c>
      <c r="K34" s="1" t="e">
        <f t="shared" si="1"/>
        <v>#REF!</v>
      </c>
    </row>
    <row r="35" spans="1:11" ht="61.8" customHeight="1" x14ac:dyDescent="0.25">
      <c r="A35" s="9">
        <v>5</v>
      </c>
      <c r="B35" s="5" t="s">
        <v>43</v>
      </c>
      <c r="C35" s="5" t="s">
        <v>46</v>
      </c>
      <c r="D35" s="10">
        <v>5</v>
      </c>
      <c r="E35" s="1" t="e">
        <f>IF(#REF!="x",20,"")</f>
        <v>#REF!</v>
      </c>
      <c r="F35" s="1" t="e">
        <f>IF(#REF!="x",40,"")</f>
        <v>#REF!</v>
      </c>
      <c r="G35" s="1" t="e">
        <f>IF(#REF!="x",60,"")</f>
        <v>#REF!</v>
      </c>
      <c r="H35" s="1" t="e">
        <f>IF(#REF!="x",75,"")</f>
        <v>#REF!</v>
      </c>
      <c r="I35" s="1" t="e">
        <f>IF(#REF!="x",85,"")</f>
        <v>#REF!</v>
      </c>
      <c r="J35" s="1" t="e">
        <f>IF(#REF!="x",100,"")</f>
        <v>#REF!</v>
      </c>
      <c r="K35" s="1" t="e">
        <f t="shared" si="1"/>
        <v>#REF!</v>
      </c>
    </row>
    <row r="36" spans="1:11" ht="61.8" customHeight="1" x14ac:dyDescent="0.25">
      <c r="A36" s="9">
        <v>6</v>
      </c>
      <c r="B36" s="5" t="s">
        <v>43</v>
      </c>
      <c r="C36" s="5" t="s">
        <v>46</v>
      </c>
      <c r="D36" s="10">
        <v>5</v>
      </c>
      <c r="E36" s="1" t="e">
        <f>IF(#REF!="x",20,"")</f>
        <v>#REF!</v>
      </c>
      <c r="F36" s="1" t="e">
        <f>IF(#REF!="x",40,"")</f>
        <v>#REF!</v>
      </c>
      <c r="G36" s="1" t="e">
        <f>IF(#REF!="x",60,"")</f>
        <v>#REF!</v>
      </c>
      <c r="H36" s="1" t="e">
        <f>IF(#REF!="x",75,"")</f>
        <v>#REF!</v>
      </c>
      <c r="I36" s="1" t="e">
        <f>IF(#REF!="x",85,"")</f>
        <v>#REF!</v>
      </c>
      <c r="J36" s="1" t="e">
        <f>IF(#REF!="x",100,"")</f>
        <v>#REF!</v>
      </c>
      <c r="K36" s="1" t="e">
        <f t="shared" si="1"/>
        <v>#REF!</v>
      </c>
    </row>
    <row r="37" spans="1:11" ht="61.8" hidden="1" customHeight="1" x14ac:dyDescent="0.25">
      <c r="A37" s="9">
        <v>7</v>
      </c>
      <c r="B37" s="5"/>
      <c r="C37" s="5"/>
      <c r="D37" s="10"/>
      <c r="E37" s="1" t="e">
        <f>IF(#REF!="x",20,"")</f>
        <v>#REF!</v>
      </c>
      <c r="F37" s="1" t="e">
        <f>IF(#REF!="x",40,"")</f>
        <v>#REF!</v>
      </c>
      <c r="G37" s="1" t="e">
        <f>IF(#REF!="x",60,"")</f>
        <v>#REF!</v>
      </c>
      <c r="H37" s="1" t="e">
        <f>IF(#REF!="x",75,"")</f>
        <v>#REF!</v>
      </c>
      <c r="I37" s="1" t="e">
        <f>IF(#REF!="x",85,"")</f>
        <v>#REF!</v>
      </c>
      <c r="J37" s="1" t="e">
        <f>IF(#REF!="x",100,"")</f>
        <v>#REF!</v>
      </c>
      <c r="K37" s="1" t="e">
        <f t="shared" si="1"/>
        <v>#REF!</v>
      </c>
    </row>
    <row r="38" spans="1:11" ht="61.8" hidden="1" customHeight="1" x14ac:dyDescent="0.25">
      <c r="A38" s="9">
        <v>8</v>
      </c>
      <c r="B38" s="5"/>
      <c r="C38" s="5"/>
      <c r="D38" s="10"/>
      <c r="E38" s="1" t="e">
        <f>IF(#REF!="x",20,"")</f>
        <v>#REF!</v>
      </c>
      <c r="F38" s="1" t="e">
        <f>IF(#REF!="x",40,"")</f>
        <v>#REF!</v>
      </c>
      <c r="G38" s="1" t="e">
        <f>IF(#REF!="x",60,"")</f>
        <v>#REF!</v>
      </c>
      <c r="H38" s="1" t="e">
        <f>IF(#REF!="x",75,"")</f>
        <v>#REF!</v>
      </c>
      <c r="I38" s="1" t="e">
        <f>IF(#REF!="x",85,"")</f>
        <v>#REF!</v>
      </c>
      <c r="J38" s="1" t="e">
        <f>IF(#REF!="x",100,"")</f>
        <v>#REF!</v>
      </c>
      <c r="K38" s="1" t="e">
        <f t="shared" si="1"/>
        <v>#REF!</v>
      </c>
    </row>
    <row r="39" spans="1:11" ht="61.8" hidden="1" customHeight="1" x14ac:dyDescent="0.25">
      <c r="A39" s="9">
        <v>9</v>
      </c>
      <c r="B39" s="5"/>
      <c r="C39" s="5"/>
      <c r="D39" s="10"/>
      <c r="E39" s="1" t="e">
        <f>IF(#REF!="x",20,"")</f>
        <v>#REF!</v>
      </c>
      <c r="F39" s="1" t="e">
        <f>IF(#REF!="x",40,"")</f>
        <v>#REF!</v>
      </c>
      <c r="G39" s="1" t="e">
        <f>IF(#REF!="x",60,"")</f>
        <v>#REF!</v>
      </c>
      <c r="H39" s="1" t="e">
        <f>IF(#REF!="x",75,"")</f>
        <v>#REF!</v>
      </c>
      <c r="I39" s="1" t="e">
        <f>IF(#REF!="x",85,"")</f>
        <v>#REF!</v>
      </c>
      <c r="J39" s="1" t="e">
        <f>IF(#REF!="x",100,"")</f>
        <v>#REF!</v>
      </c>
      <c r="K39" s="1" t="e">
        <f t="shared" si="1"/>
        <v>#REF!</v>
      </c>
    </row>
    <row r="40" spans="1:11" ht="61.8" hidden="1" customHeight="1" x14ac:dyDescent="0.25">
      <c r="A40" s="9">
        <v>10</v>
      </c>
      <c r="B40" s="5"/>
      <c r="C40" s="5"/>
      <c r="D40" s="10"/>
      <c r="E40" s="1" t="e">
        <f>IF(#REF!="x",20,"")</f>
        <v>#REF!</v>
      </c>
      <c r="F40" s="1" t="e">
        <f>IF(#REF!="x",40,"")</f>
        <v>#REF!</v>
      </c>
      <c r="G40" s="1" t="e">
        <f>IF(#REF!="x",60,"")</f>
        <v>#REF!</v>
      </c>
      <c r="H40" s="1" t="e">
        <f>IF(#REF!="x",75,"")</f>
        <v>#REF!</v>
      </c>
      <c r="I40" s="1" t="e">
        <f>IF(#REF!="x",85,"")</f>
        <v>#REF!</v>
      </c>
      <c r="J40" s="1" t="e">
        <f>IF(#REF!="x",100,"")</f>
        <v>#REF!</v>
      </c>
      <c r="K40" s="1" t="e">
        <f t="shared" si="1"/>
        <v>#REF!</v>
      </c>
    </row>
    <row r="41" spans="1:11" ht="61.8" hidden="1" customHeight="1" x14ac:dyDescent="0.25">
      <c r="A41" s="9">
        <v>11</v>
      </c>
      <c r="B41" s="5"/>
      <c r="C41" s="5"/>
      <c r="D41" s="10"/>
      <c r="E41" s="1" t="e">
        <f>IF(#REF!="x",20,"")</f>
        <v>#REF!</v>
      </c>
      <c r="F41" s="1" t="e">
        <f>IF(#REF!="x",40,"")</f>
        <v>#REF!</v>
      </c>
      <c r="G41" s="1" t="e">
        <f>IF(#REF!="x",60,"")</f>
        <v>#REF!</v>
      </c>
      <c r="H41" s="1" t="e">
        <f>IF(#REF!="x",75,"")</f>
        <v>#REF!</v>
      </c>
      <c r="I41" s="1" t="e">
        <f>IF(#REF!="x",85,"")</f>
        <v>#REF!</v>
      </c>
      <c r="J41" s="1" t="e">
        <f>IF(#REF!="x",100,"")</f>
        <v>#REF!</v>
      </c>
      <c r="K41" s="1" t="e">
        <f t="shared" si="1"/>
        <v>#REF!</v>
      </c>
    </row>
    <row r="42" spans="1:11" ht="61.8" hidden="1" customHeight="1" x14ac:dyDescent="0.25">
      <c r="A42" s="9">
        <v>12</v>
      </c>
      <c r="B42" s="5"/>
      <c r="C42" s="5"/>
      <c r="D42" s="10"/>
      <c r="E42" s="1" t="e">
        <f>IF(#REF!="x",20,"")</f>
        <v>#REF!</v>
      </c>
      <c r="F42" s="1" t="e">
        <f>IF(#REF!="x",40,"")</f>
        <v>#REF!</v>
      </c>
      <c r="G42" s="1" t="e">
        <f>IF(#REF!="x",60,"")</f>
        <v>#REF!</v>
      </c>
      <c r="H42" s="1" t="e">
        <f>IF(#REF!="x",75,"")</f>
        <v>#REF!</v>
      </c>
      <c r="I42" s="1" t="e">
        <f>IF(#REF!="x",85,"")</f>
        <v>#REF!</v>
      </c>
      <c r="J42" s="1" t="e">
        <f>IF(#REF!="x",100,"")</f>
        <v>#REF!</v>
      </c>
      <c r="K42" s="1" t="e">
        <f t="shared" si="1"/>
        <v>#REF!</v>
      </c>
    </row>
    <row r="43" spans="1:11" ht="61.8" hidden="1" customHeight="1" x14ac:dyDescent="0.25">
      <c r="A43" s="9">
        <v>13</v>
      </c>
      <c r="B43" s="5"/>
      <c r="C43" s="5"/>
      <c r="D43" s="10"/>
      <c r="E43" s="1" t="e">
        <f>IF(#REF!="x",20,"")</f>
        <v>#REF!</v>
      </c>
      <c r="F43" s="1" t="e">
        <f>IF(#REF!="x",40,"")</f>
        <v>#REF!</v>
      </c>
      <c r="G43" s="1" t="e">
        <f>IF(#REF!="x",60,"")</f>
        <v>#REF!</v>
      </c>
      <c r="H43" s="1" t="e">
        <f>IF(#REF!="x",75,"")</f>
        <v>#REF!</v>
      </c>
      <c r="I43" s="1" t="e">
        <f>IF(#REF!="x",85,"")</f>
        <v>#REF!</v>
      </c>
      <c r="J43" s="1" t="e">
        <f>IF(#REF!="x",100,"")</f>
        <v>#REF!</v>
      </c>
      <c r="K43" s="1" t="e">
        <f t="shared" si="1"/>
        <v>#REF!</v>
      </c>
    </row>
    <row r="44" spans="1:11" ht="61.8" hidden="1" customHeight="1" x14ac:dyDescent="0.25">
      <c r="A44" s="9">
        <v>14</v>
      </c>
      <c r="B44" s="5"/>
      <c r="C44" s="5"/>
      <c r="D44" s="10"/>
      <c r="E44" s="1" t="e">
        <f>IF(#REF!="x",20,"")</f>
        <v>#REF!</v>
      </c>
      <c r="F44" s="1" t="e">
        <f>IF(#REF!="x",40,"")</f>
        <v>#REF!</v>
      </c>
      <c r="G44" s="1" t="e">
        <f>IF(#REF!="x",60,"")</f>
        <v>#REF!</v>
      </c>
      <c r="H44" s="1" t="e">
        <f>IF(#REF!="x",75,"")</f>
        <v>#REF!</v>
      </c>
      <c r="I44" s="1" t="e">
        <f>IF(#REF!="x",85,"")</f>
        <v>#REF!</v>
      </c>
      <c r="J44" s="1" t="e">
        <f>IF(#REF!="x",100,"")</f>
        <v>#REF!</v>
      </c>
      <c r="K44" s="1" t="e">
        <f t="shared" si="1"/>
        <v>#REF!</v>
      </c>
    </row>
    <row r="45" spans="1:11" ht="61.8" hidden="1" customHeight="1" x14ac:dyDescent="0.25">
      <c r="A45" s="9">
        <v>15</v>
      </c>
      <c r="B45" s="5"/>
      <c r="C45" s="5"/>
      <c r="D45" s="10"/>
      <c r="E45" s="1" t="e">
        <f>IF(#REF!="x",20,"")</f>
        <v>#REF!</v>
      </c>
      <c r="F45" s="1" t="e">
        <f>IF(#REF!="x",40,"")</f>
        <v>#REF!</v>
      </c>
      <c r="G45" s="1" t="e">
        <f>IF(#REF!="x",60,"")</f>
        <v>#REF!</v>
      </c>
      <c r="H45" s="1" t="e">
        <f>IF(#REF!="x",75,"")</f>
        <v>#REF!</v>
      </c>
      <c r="I45" s="1" t="e">
        <f>IF(#REF!="x",85,"")</f>
        <v>#REF!</v>
      </c>
      <c r="J45" s="1" t="e">
        <f>IF(#REF!="x",100,"")</f>
        <v>#REF!</v>
      </c>
      <c r="K45" s="1" t="e">
        <f t="shared" si="1"/>
        <v>#REF!</v>
      </c>
    </row>
    <row r="46" spans="1:11" ht="61.8" hidden="1" customHeight="1" x14ac:dyDescent="0.25">
      <c r="A46" s="9">
        <v>16</v>
      </c>
      <c r="B46" s="5"/>
      <c r="C46" s="5"/>
      <c r="D46" s="10"/>
      <c r="E46" s="1" t="e">
        <f>IF(#REF!="x",20,"")</f>
        <v>#REF!</v>
      </c>
      <c r="F46" s="1" t="e">
        <f>IF(#REF!="x",40,"")</f>
        <v>#REF!</v>
      </c>
      <c r="G46" s="1" t="e">
        <f>IF(#REF!="x",60,"")</f>
        <v>#REF!</v>
      </c>
      <c r="H46" s="1" t="e">
        <f>IF(#REF!="x",75,"")</f>
        <v>#REF!</v>
      </c>
      <c r="I46" s="1" t="e">
        <f>IF(#REF!="x",85,"")</f>
        <v>#REF!</v>
      </c>
      <c r="J46" s="1" t="e">
        <f>IF(#REF!="x",100,"")</f>
        <v>#REF!</v>
      </c>
      <c r="K46" s="1" t="e">
        <f t="shared" si="1"/>
        <v>#REF!</v>
      </c>
    </row>
    <row r="47" spans="1:11" ht="61.8" hidden="1" customHeight="1" x14ac:dyDescent="0.25">
      <c r="A47" s="9">
        <v>17</v>
      </c>
      <c r="B47" s="5"/>
      <c r="C47" s="5"/>
      <c r="D47" s="10"/>
      <c r="E47" s="1" t="e">
        <f>IF(#REF!="x",20,"")</f>
        <v>#REF!</v>
      </c>
      <c r="F47" s="1" t="e">
        <f>IF(#REF!="x",40,"")</f>
        <v>#REF!</v>
      </c>
      <c r="G47" s="1" t="e">
        <f>IF(#REF!="x",60,"")</f>
        <v>#REF!</v>
      </c>
      <c r="H47" s="1" t="e">
        <f>IF(#REF!="x",75,"")</f>
        <v>#REF!</v>
      </c>
      <c r="I47" s="1" t="e">
        <f>IF(#REF!="x",85,"")</f>
        <v>#REF!</v>
      </c>
      <c r="J47" s="1" t="e">
        <f>IF(#REF!="x",100,"")</f>
        <v>#REF!</v>
      </c>
      <c r="K47" s="1" t="e">
        <f t="shared" si="1"/>
        <v>#REF!</v>
      </c>
    </row>
    <row r="48" spans="1:11" x14ac:dyDescent="0.25">
      <c r="A48" s="189" t="s">
        <v>11</v>
      </c>
      <c r="B48" s="148"/>
      <c r="C48" s="148"/>
      <c r="D48" s="13">
        <f>SUM(D31:D47)</f>
        <v>30</v>
      </c>
    </row>
    <row r="49" spans="1:11" ht="52.2" customHeight="1" x14ac:dyDescent="0.25">
      <c r="A49" s="190" t="s">
        <v>12</v>
      </c>
      <c r="B49" s="153"/>
      <c r="C49" s="153"/>
      <c r="D49" s="153"/>
    </row>
    <row r="50" spans="1:11" ht="42.6" customHeight="1" x14ac:dyDescent="0.25">
      <c r="A50" s="191" t="s">
        <v>52</v>
      </c>
      <c r="B50" s="149"/>
      <c r="C50" s="149"/>
      <c r="D50" s="149"/>
    </row>
    <row r="51" spans="1:11" ht="39" customHeight="1" x14ac:dyDescent="0.25">
      <c r="A51" s="192">
        <v>30</v>
      </c>
      <c r="B51" s="174"/>
      <c r="C51" s="174"/>
      <c r="D51" s="174"/>
    </row>
    <row r="52" spans="1:11" ht="86.4" customHeight="1" x14ac:dyDescent="0.25">
      <c r="A52" s="193" t="s">
        <v>16</v>
      </c>
      <c r="B52" s="147"/>
      <c r="C52" s="3" t="s">
        <v>17</v>
      </c>
      <c r="D52" s="3" t="s">
        <v>0</v>
      </c>
    </row>
    <row r="53" spans="1:11" ht="32.4" customHeight="1" x14ac:dyDescent="0.25">
      <c r="A53" s="193" t="s">
        <v>13</v>
      </c>
      <c r="B53" s="147"/>
      <c r="C53" s="3" t="s">
        <v>14</v>
      </c>
      <c r="D53" s="3" t="s">
        <v>15</v>
      </c>
    </row>
    <row r="54" spans="1:11" ht="34.799999999999997" customHeight="1" x14ac:dyDescent="0.25">
      <c r="A54" s="189">
        <v>1</v>
      </c>
      <c r="B54" s="163" t="s">
        <v>18</v>
      </c>
      <c r="C54" s="163" t="s">
        <v>26</v>
      </c>
      <c r="D54" s="163">
        <v>4</v>
      </c>
    </row>
    <row r="55" spans="1:11" ht="34.799999999999997" customHeight="1" x14ac:dyDescent="0.25">
      <c r="A55" s="189"/>
      <c r="B55" s="163"/>
      <c r="C55" s="163"/>
      <c r="D55" s="163"/>
      <c r="F55" s="1" t="e">
        <f>IF(#REF!="x",20,"")</f>
        <v>#REF!</v>
      </c>
      <c r="G55" s="1" t="e">
        <f>IF(#REF!="x",40,"")</f>
        <v>#REF!</v>
      </c>
      <c r="H55" s="1" t="e">
        <f>IF(#REF!="x",60,"")</f>
        <v>#REF!</v>
      </c>
      <c r="I55" s="1" t="e">
        <f>IF(#REF!="x",80,"")</f>
        <v>#REF!</v>
      </c>
      <c r="J55" s="1" t="e">
        <f>IF(#REF!="x",100,"")</f>
        <v>#REF!</v>
      </c>
      <c r="K55" s="1" t="e">
        <f>SUM(F55:J55)/$A$51*D54</f>
        <v>#REF!</v>
      </c>
    </row>
    <row r="56" spans="1:11" ht="34.799999999999997" customHeight="1" x14ac:dyDescent="0.25">
      <c r="A56" s="189">
        <v>2</v>
      </c>
      <c r="B56" s="163" t="s">
        <v>19</v>
      </c>
      <c r="C56" s="163" t="s">
        <v>27</v>
      </c>
      <c r="D56" s="163">
        <v>4</v>
      </c>
    </row>
    <row r="57" spans="1:11" ht="34.799999999999997" customHeight="1" x14ac:dyDescent="0.25">
      <c r="A57" s="189"/>
      <c r="B57" s="163"/>
      <c r="C57" s="163"/>
      <c r="D57" s="163"/>
      <c r="F57" s="1" t="e">
        <f>IF(#REF!="x",20,"")</f>
        <v>#REF!</v>
      </c>
      <c r="G57" s="1" t="e">
        <f>IF(#REF!="x",40,"")</f>
        <v>#REF!</v>
      </c>
      <c r="H57" s="1" t="e">
        <f>IF(#REF!="x",60,"")</f>
        <v>#REF!</v>
      </c>
      <c r="I57" s="1" t="e">
        <f>IF(#REF!="x",80,"")</f>
        <v>#REF!</v>
      </c>
      <c r="J57" s="1" t="e">
        <f>IF(#REF!="x",100,"")</f>
        <v>#REF!</v>
      </c>
      <c r="K57" s="1" t="e">
        <f>SUM(F57:J57)/$A$51*D56</f>
        <v>#REF!</v>
      </c>
    </row>
    <row r="58" spans="1:11" ht="34.799999999999997" customHeight="1" x14ac:dyDescent="0.25">
      <c r="A58" s="189">
        <v>3</v>
      </c>
      <c r="B58" s="163" t="s">
        <v>20</v>
      </c>
      <c r="C58" s="163" t="s">
        <v>28</v>
      </c>
      <c r="D58" s="163">
        <v>4</v>
      </c>
    </row>
    <row r="59" spans="1:11" ht="34.799999999999997" customHeight="1" x14ac:dyDescent="0.25">
      <c r="A59" s="189"/>
      <c r="B59" s="163"/>
      <c r="C59" s="163"/>
      <c r="D59" s="163"/>
      <c r="F59" s="1" t="e">
        <f>IF(#REF!="x",20,"")</f>
        <v>#REF!</v>
      </c>
      <c r="G59" s="1" t="e">
        <f>IF(#REF!="x",40,"")</f>
        <v>#REF!</v>
      </c>
      <c r="H59" s="1" t="e">
        <f>IF(#REF!="x",60,"")</f>
        <v>#REF!</v>
      </c>
      <c r="I59" s="1" t="e">
        <f>IF(#REF!="x",80,"")</f>
        <v>#REF!</v>
      </c>
      <c r="J59" s="1" t="e">
        <f>IF(#REF!="x",100,"")</f>
        <v>#REF!</v>
      </c>
      <c r="K59" s="1" t="e">
        <f>SUM(F59:J59)/$A$51*D58</f>
        <v>#REF!</v>
      </c>
    </row>
    <row r="60" spans="1:11" ht="34.799999999999997" customHeight="1" x14ac:dyDescent="0.25">
      <c r="A60" s="189">
        <v>4</v>
      </c>
      <c r="B60" s="163" t="s">
        <v>21</v>
      </c>
      <c r="C60" s="163" t="s">
        <v>29</v>
      </c>
      <c r="D60" s="163">
        <v>3.5</v>
      </c>
    </row>
    <row r="61" spans="1:11" ht="34.799999999999997" customHeight="1" x14ac:dyDescent="0.25">
      <c r="A61" s="189"/>
      <c r="B61" s="163"/>
      <c r="C61" s="163"/>
      <c r="D61" s="163"/>
      <c r="F61" s="1" t="e">
        <f>IF(#REF!="x",20,"")</f>
        <v>#REF!</v>
      </c>
      <c r="G61" s="1" t="e">
        <f>IF(#REF!="x",40,"")</f>
        <v>#REF!</v>
      </c>
      <c r="H61" s="1" t="e">
        <f>IF(#REF!="x",60,"")</f>
        <v>#REF!</v>
      </c>
      <c r="I61" s="1" t="e">
        <f>IF(#REF!="x",80,"")</f>
        <v>#REF!</v>
      </c>
      <c r="J61" s="1" t="e">
        <f>IF(#REF!="x",100,"")</f>
        <v>#REF!</v>
      </c>
      <c r="K61" s="1" t="e">
        <f>SUM(F61:J61)/$A$51*D60</f>
        <v>#REF!</v>
      </c>
    </row>
    <row r="62" spans="1:11" ht="34.799999999999997" customHeight="1" x14ac:dyDescent="0.25">
      <c r="A62" s="189">
        <v>5</v>
      </c>
      <c r="B62" s="163" t="s">
        <v>22</v>
      </c>
      <c r="C62" s="163" t="s">
        <v>30</v>
      </c>
      <c r="D62" s="163">
        <v>3.5</v>
      </c>
    </row>
    <row r="63" spans="1:11" ht="34.799999999999997" customHeight="1" x14ac:dyDescent="0.25">
      <c r="A63" s="189"/>
      <c r="B63" s="163"/>
      <c r="C63" s="163"/>
      <c r="D63" s="163"/>
      <c r="F63" s="1" t="e">
        <f>IF(#REF!="x",20,"")</f>
        <v>#REF!</v>
      </c>
      <c r="G63" s="1" t="e">
        <f>IF(#REF!="x",40,"")</f>
        <v>#REF!</v>
      </c>
      <c r="H63" s="1" t="e">
        <f>IF(#REF!="x",60,"")</f>
        <v>#REF!</v>
      </c>
      <c r="I63" s="1" t="e">
        <f>IF(#REF!="x",80,"")</f>
        <v>#REF!</v>
      </c>
      <c r="J63" s="1" t="e">
        <f>IF(#REF!="x",100,"")</f>
        <v>#REF!</v>
      </c>
      <c r="K63" s="1" t="e">
        <f>SUM(F63:J63)/$A$51*D62</f>
        <v>#REF!</v>
      </c>
    </row>
    <row r="64" spans="1:11" ht="34.799999999999997" customHeight="1" x14ac:dyDescent="0.25">
      <c r="A64" s="189">
        <v>6</v>
      </c>
      <c r="B64" s="163" t="s">
        <v>23</v>
      </c>
      <c r="C64" s="163" t="s">
        <v>56</v>
      </c>
      <c r="D64" s="163">
        <v>4</v>
      </c>
    </row>
    <row r="65" spans="1:11" ht="34.799999999999997" customHeight="1" x14ac:dyDescent="0.25">
      <c r="A65" s="189"/>
      <c r="B65" s="163"/>
      <c r="C65" s="163"/>
      <c r="D65" s="163"/>
      <c r="F65" s="1" t="e">
        <f>IF(#REF!="x",20,"")</f>
        <v>#REF!</v>
      </c>
      <c r="G65" s="1" t="e">
        <f>IF(#REF!="x",40,"")</f>
        <v>#REF!</v>
      </c>
      <c r="H65" s="1" t="e">
        <f>IF(#REF!="x",60,"")</f>
        <v>#REF!</v>
      </c>
      <c r="I65" s="1" t="e">
        <f>IF(#REF!="x",80,"")</f>
        <v>#REF!</v>
      </c>
      <c r="J65" s="1" t="e">
        <f>IF(#REF!="x",100,"")</f>
        <v>#REF!</v>
      </c>
      <c r="K65" s="1" t="e">
        <f>SUM(F65:J65)/$A$51*D64</f>
        <v>#REF!</v>
      </c>
    </row>
    <row r="66" spans="1:11" ht="34.799999999999997" customHeight="1" x14ac:dyDescent="0.25">
      <c r="A66" s="189">
        <v>7</v>
      </c>
      <c r="B66" s="163" t="s">
        <v>24</v>
      </c>
      <c r="C66" s="163" t="s">
        <v>57</v>
      </c>
      <c r="D66" s="163">
        <v>3.5</v>
      </c>
    </row>
    <row r="67" spans="1:11" ht="34.799999999999997" customHeight="1" x14ac:dyDescent="0.25">
      <c r="A67" s="189"/>
      <c r="B67" s="163"/>
      <c r="C67" s="163"/>
      <c r="D67" s="163"/>
      <c r="F67" s="1" t="e">
        <f>IF(#REF!="x",20,"")</f>
        <v>#REF!</v>
      </c>
      <c r="G67" s="1" t="e">
        <f>IF(#REF!="x",40,"")</f>
        <v>#REF!</v>
      </c>
      <c r="H67" s="1" t="e">
        <f>IF(#REF!="x",60,"")</f>
        <v>#REF!</v>
      </c>
      <c r="I67" s="1" t="e">
        <f>IF(#REF!="x",80,"")</f>
        <v>#REF!</v>
      </c>
      <c r="J67" s="1" t="e">
        <f>IF(#REF!="x",100,"")</f>
        <v>#REF!</v>
      </c>
      <c r="K67" s="1" t="e">
        <f>SUM(F67:J67)/$A$51*D66</f>
        <v>#REF!</v>
      </c>
    </row>
    <row r="68" spans="1:11" ht="34.799999999999997" customHeight="1" x14ac:dyDescent="0.25">
      <c r="A68" s="189">
        <v>8</v>
      </c>
      <c r="B68" s="163" t="s">
        <v>25</v>
      </c>
      <c r="C68" s="163" t="s">
        <v>58</v>
      </c>
      <c r="D68" s="163">
        <v>3.5</v>
      </c>
    </row>
    <row r="69" spans="1:11" ht="34.799999999999997" customHeight="1" x14ac:dyDescent="0.25">
      <c r="A69" s="189"/>
      <c r="B69" s="163"/>
      <c r="C69" s="163"/>
      <c r="D69" s="163"/>
      <c r="F69" s="1" t="e">
        <f>IF(#REF!="x",20,"")</f>
        <v>#REF!</v>
      </c>
      <c r="G69" s="1" t="e">
        <f>IF(#REF!="x",40,"")</f>
        <v>#REF!</v>
      </c>
      <c r="H69" s="1" t="e">
        <f>IF(#REF!="x",60,"")</f>
        <v>#REF!</v>
      </c>
      <c r="I69" s="1" t="e">
        <f>IF(#REF!="x",80,"")</f>
        <v>#REF!</v>
      </c>
      <c r="J69" s="1" t="e">
        <f>IF(#REF!="x",100,"")</f>
        <v>#REF!</v>
      </c>
      <c r="K69" s="1" t="e">
        <f>SUM(F69:J69)/$A$51*D68</f>
        <v>#REF!</v>
      </c>
    </row>
    <row r="70" spans="1:11" x14ac:dyDescent="0.25">
      <c r="A70" s="189" t="s">
        <v>11</v>
      </c>
      <c r="B70" s="148"/>
      <c r="C70" s="148"/>
      <c r="D70" s="13">
        <f>SUM(D54:D69)</f>
        <v>30</v>
      </c>
      <c r="K70" s="1" t="e">
        <f>SUM(K54:K69)</f>
        <v>#REF!</v>
      </c>
    </row>
    <row r="71" spans="1:11" x14ac:dyDescent="0.25">
      <c r="A71" s="17"/>
      <c r="B71" s="14"/>
      <c r="C71" s="14"/>
      <c r="D71" s="14"/>
    </row>
    <row r="72" spans="1:11" ht="94.8" customHeight="1" x14ac:dyDescent="0.25">
      <c r="A72" s="173" t="s">
        <v>53</v>
      </c>
      <c r="B72" s="173"/>
    </row>
    <row r="73" spans="1:11" ht="103.8" customHeight="1" x14ac:dyDescent="0.25">
      <c r="A73" s="173" t="s">
        <v>54</v>
      </c>
      <c r="B73" s="173"/>
    </row>
  </sheetData>
  <mergeCells count="58">
    <mergeCell ref="A1:D1"/>
    <mergeCell ref="A2:D2"/>
    <mergeCell ref="A3:C3"/>
    <mergeCell ref="A8:B8"/>
    <mergeCell ref="A9:B9"/>
    <mergeCell ref="A23:C23"/>
    <mergeCell ref="A4:C4"/>
    <mergeCell ref="A5:D5"/>
    <mergeCell ref="A6:D6"/>
    <mergeCell ref="A7:D7"/>
    <mergeCell ref="A29:B29"/>
    <mergeCell ref="A30:B30"/>
    <mergeCell ref="A48:C48"/>
    <mergeCell ref="A24:D24"/>
    <mergeCell ref="A25:D25"/>
    <mergeCell ref="A26:D26"/>
    <mergeCell ref="A27:D27"/>
    <mergeCell ref="A28:D28"/>
    <mergeCell ref="A49:D49"/>
    <mergeCell ref="A50:D50"/>
    <mergeCell ref="A51:D51"/>
    <mergeCell ref="A52:B52"/>
    <mergeCell ref="A53:B53"/>
    <mergeCell ref="A54:A55"/>
    <mergeCell ref="B54:B55"/>
    <mergeCell ref="C54:C55"/>
    <mergeCell ref="D54:D55"/>
    <mergeCell ref="A56:A57"/>
    <mergeCell ref="B56:B57"/>
    <mergeCell ref="C56:C57"/>
    <mergeCell ref="D56:D57"/>
    <mergeCell ref="A58:A59"/>
    <mergeCell ref="B58:B59"/>
    <mergeCell ref="C58:C59"/>
    <mergeCell ref="D58:D59"/>
    <mergeCell ref="A60:A61"/>
    <mergeCell ref="B60:B61"/>
    <mergeCell ref="C60:C61"/>
    <mergeCell ref="D60:D61"/>
    <mergeCell ref="A62:A63"/>
    <mergeCell ref="B62:B63"/>
    <mergeCell ref="C62:C63"/>
    <mergeCell ref="D62:D63"/>
    <mergeCell ref="A64:A65"/>
    <mergeCell ref="B64:B65"/>
    <mergeCell ref="C64:C65"/>
    <mergeCell ref="D64:D65"/>
    <mergeCell ref="D66:D67"/>
    <mergeCell ref="A68:A69"/>
    <mergeCell ref="B68:B69"/>
    <mergeCell ref="C68:C69"/>
    <mergeCell ref="D68:D69"/>
    <mergeCell ref="A72:B72"/>
    <mergeCell ref="A73:B73"/>
    <mergeCell ref="A70:C70"/>
    <mergeCell ref="A66:A67"/>
    <mergeCell ref="B66:B67"/>
    <mergeCell ref="C66:C67"/>
  </mergeCells>
  <conditionalFormatting sqref="D23">
    <cfRule type="cellIs" dxfId="23" priority="5" operator="notEqual">
      <formula>$A$7</formula>
    </cfRule>
    <cfRule type="cellIs" dxfId="22" priority="6" operator="equal">
      <formula>$A$7</formula>
    </cfRule>
  </conditionalFormatting>
  <conditionalFormatting sqref="D48">
    <cfRule type="cellIs" dxfId="21" priority="3" operator="notEqual">
      <formula>$A$28</formula>
    </cfRule>
    <cfRule type="cellIs" dxfId="20" priority="4" operator="equal">
      <formula>$A$28</formula>
    </cfRule>
  </conditionalFormatting>
  <conditionalFormatting sqref="D70">
    <cfRule type="cellIs" dxfId="19" priority="1" operator="notEqual">
      <formula>$A$28</formula>
    </cfRule>
    <cfRule type="cellIs" dxfId="18" priority="2" operator="equal">
      <formula>$A$28</formula>
    </cfRule>
  </conditionalFormatting>
  <pageMargins left="0.7" right="0.7" top="0.75" bottom="0.75" header="0.3" footer="0.3"/>
  <pageSetup paperSize="9" scale="7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22B46-66EF-4079-BCEE-D604A2428C01}">
  <dimension ref="A1:Z101"/>
  <sheetViews>
    <sheetView view="pageBreakPreview" topLeftCell="J41" zoomScale="70" zoomScaleNormal="50" zoomScaleSheetLayoutView="70" workbookViewId="0">
      <selection activeCell="A50" sqref="A50:XFD50"/>
    </sheetView>
  </sheetViews>
  <sheetFormatPr defaultRowHeight="13.8" x14ac:dyDescent="0.25"/>
  <cols>
    <col min="1" max="1" width="7.5546875" style="1" customWidth="1"/>
    <col min="2" max="2" width="38.5546875" style="19" customWidth="1"/>
    <col min="3" max="3" width="48.109375" style="19" customWidth="1"/>
    <col min="4" max="4" width="30.5546875" style="19" customWidth="1"/>
    <col min="5" max="5" width="5.21875" style="76" customWidth="1"/>
    <col min="6" max="6" width="8.21875" style="76" customWidth="1"/>
    <col min="7" max="7" width="5.21875" style="76" customWidth="1"/>
    <col min="8" max="8" width="17.21875" style="19" hidden="1" customWidth="1"/>
    <col min="9" max="9" width="13.77734375" style="19" customWidth="1"/>
    <col min="10" max="10" width="41" style="19" customWidth="1"/>
    <col min="11" max="11" width="11.88671875" style="1" customWidth="1"/>
    <col min="12" max="16" width="22.33203125" style="1" customWidth="1"/>
    <col min="17" max="17" width="21.88671875" style="1" customWidth="1"/>
    <col min="18" max="18" width="19.5546875" style="1" customWidth="1"/>
    <col min="19" max="19" width="27.21875" style="1" customWidth="1"/>
    <col min="20" max="25" width="8.88671875" style="1" customWidth="1"/>
    <col min="26" max="26" width="25" style="1" customWidth="1"/>
    <col min="27" max="31" width="8.88671875" style="1" customWidth="1"/>
    <col min="32" max="16384" width="8.88671875" style="1"/>
  </cols>
  <sheetData>
    <row r="1" spans="1:26" ht="58.2" customHeight="1" x14ac:dyDescent="0.25">
      <c r="A1" s="308" t="s">
        <v>202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</row>
    <row r="2" spans="1:26" ht="49.2" customHeight="1" thickBot="1" x14ac:dyDescent="0.3">
      <c r="A2" s="239" t="s">
        <v>37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1" t="s">
        <v>183</v>
      </c>
      <c r="Q2" s="241"/>
      <c r="R2" s="242">
        <v>2023</v>
      </c>
      <c r="S2" s="243"/>
    </row>
    <row r="3" spans="1:26" ht="31.8" customHeight="1" x14ac:dyDescent="0.25">
      <c r="A3" s="249" t="s">
        <v>203</v>
      </c>
      <c r="B3" s="250"/>
      <c r="C3" s="250"/>
      <c r="D3" s="255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94"/>
      <c r="Q3" s="94"/>
      <c r="R3" s="94"/>
      <c r="S3" s="95"/>
    </row>
    <row r="4" spans="1:26" ht="31.8" customHeight="1" thickBot="1" x14ac:dyDescent="0.3">
      <c r="A4" s="251" t="s">
        <v>204</v>
      </c>
      <c r="B4" s="252"/>
      <c r="C4" s="252"/>
      <c r="D4" s="253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92"/>
      <c r="Q4" s="92"/>
      <c r="R4" s="92"/>
      <c r="S4" s="93"/>
    </row>
    <row r="5" spans="1:26" ht="45.6" customHeight="1" x14ac:dyDescent="0.25">
      <c r="A5" s="244" t="s">
        <v>9</v>
      </c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244"/>
      <c r="R5" s="244"/>
      <c r="S5" s="244"/>
    </row>
    <row r="6" spans="1:26" ht="35.4" customHeight="1" x14ac:dyDescent="0.25">
      <c r="A6" s="188" t="s">
        <v>148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246" t="s">
        <v>134</v>
      </c>
      <c r="M6" s="246"/>
      <c r="N6" s="246"/>
      <c r="O6" s="246"/>
      <c r="P6" s="246"/>
      <c r="Q6" s="246"/>
      <c r="R6" s="246"/>
      <c r="S6" s="246" t="s">
        <v>7</v>
      </c>
    </row>
    <row r="7" spans="1:26" ht="39.6" customHeight="1" x14ac:dyDescent="0.25">
      <c r="A7" s="152">
        <v>40</v>
      </c>
      <c r="B7" s="247"/>
      <c r="C7" s="247"/>
      <c r="D7" s="247"/>
      <c r="E7" s="247"/>
      <c r="F7" s="247"/>
      <c r="G7" s="247"/>
      <c r="H7" s="247"/>
      <c r="I7" s="247"/>
      <c r="J7" s="247"/>
      <c r="K7" s="248"/>
      <c r="L7" s="246"/>
      <c r="M7" s="246"/>
      <c r="N7" s="246"/>
      <c r="O7" s="246"/>
      <c r="P7" s="246"/>
      <c r="Q7" s="246"/>
      <c r="R7" s="246"/>
      <c r="S7" s="246"/>
    </row>
    <row r="8" spans="1:26" ht="59.4" customHeight="1" x14ac:dyDescent="0.25">
      <c r="A8" s="268" t="s">
        <v>135</v>
      </c>
      <c r="B8" s="106" t="s">
        <v>186</v>
      </c>
      <c r="C8" s="106" t="s">
        <v>137</v>
      </c>
      <c r="D8" s="106" t="s">
        <v>138</v>
      </c>
      <c r="E8" s="257" t="s">
        <v>168</v>
      </c>
      <c r="F8" s="258"/>
      <c r="G8" s="259"/>
      <c r="H8" s="208" t="s">
        <v>139</v>
      </c>
      <c r="I8" s="208" t="s">
        <v>140</v>
      </c>
      <c r="J8" s="208" t="s">
        <v>141</v>
      </c>
      <c r="K8" s="208" t="s">
        <v>142</v>
      </c>
      <c r="L8" s="107" t="s">
        <v>179</v>
      </c>
      <c r="M8" s="107" t="s">
        <v>176</v>
      </c>
      <c r="N8" s="107" t="s">
        <v>175</v>
      </c>
      <c r="O8" s="107" t="s">
        <v>172</v>
      </c>
      <c r="P8" s="107" t="s">
        <v>173</v>
      </c>
      <c r="Q8" s="107" t="s">
        <v>201</v>
      </c>
      <c r="R8" s="107" t="s">
        <v>174</v>
      </c>
      <c r="S8" s="246"/>
    </row>
    <row r="9" spans="1:26" ht="74.400000000000006" customHeight="1" x14ac:dyDescent="0.25">
      <c r="A9" s="269"/>
      <c r="B9" s="106" t="s">
        <v>188</v>
      </c>
      <c r="C9" s="106" t="s">
        <v>143</v>
      </c>
      <c r="D9" s="108" t="s">
        <v>144</v>
      </c>
      <c r="E9" s="77" t="s">
        <v>98</v>
      </c>
      <c r="F9" s="77" t="s">
        <v>99</v>
      </c>
      <c r="G9" s="77" t="s">
        <v>100</v>
      </c>
      <c r="H9" s="208"/>
      <c r="I9" s="208"/>
      <c r="J9" s="208"/>
      <c r="K9" s="208"/>
      <c r="L9" s="208" t="s">
        <v>145</v>
      </c>
      <c r="M9" s="208"/>
      <c r="N9" s="208"/>
      <c r="O9" s="208"/>
      <c r="P9" s="208"/>
      <c r="Q9" s="208"/>
      <c r="R9" s="208"/>
      <c r="S9" s="246"/>
    </row>
    <row r="10" spans="1:26" ht="42.6" customHeight="1" x14ac:dyDescent="0.25">
      <c r="A10" s="109">
        <v>1</v>
      </c>
      <c r="B10" s="110"/>
      <c r="C10" s="111"/>
      <c r="D10" s="112"/>
      <c r="E10" s="113">
        <v>1</v>
      </c>
      <c r="F10" s="113"/>
      <c r="G10" s="113"/>
      <c r="H10" s="113">
        <f>SUM(E10:G10)</f>
        <v>1</v>
      </c>
      <c r="I10" s="114">
        <f>H10/$H$37</f>
        <v>1</v>
      </c>
      <c r="J10" s="115"/>
      <c r="K10" s="116">
        <f>$I10*$A$7</f>
        <v>40</v>
      </c>
      <c r="L10" s="117"/>
      <c r="M10" s="117"/>
      <c r="N10" s="117"/>
      <c r="O10" s="117"/>
      <c r="P10" s="117"/>
      <c r="Q10" s="117"/>
      <c r="R10" s="117"/>
      <c r="S10" s="75"/>
      <c r="T10" s="1" t="str">
        <f>IF(M10="x",20,"")</f>
        <v/>
      </c>
      <c r="U10" s="1" t="str">
        <f>IF(N10="x",40,"")</f>
        <v/>
      </c>
      <c r="V10" s="1" t="str">
        <f t="shared" ref="V10" si="0">IF(O10="x",60,"")</f>
        <v/>
      </c>
      <c r="W10" s="1" t="str">
        <f>IF(P10="x",80,"")</f>
        <v/>
      </c>
      <c r="X10" s="1" t="str">
        <f>IF(Q10="x",90,"")</f>
        <v/>
      </c>
      <c r="Y10" s="1" t="str">
        <f>IF(R10="x",100,"")</f>
        <v/>
      </c>
      <c r="Z10" s="1">
        <f>SUM(T10:Y10)/$A$7*K10</f>
        <v>0</v>
      </c>
    </row>
    <row r="11" spans="1:26" ht="43.8" customHeight="1" x14ac:dyDescent="0.25">
      <c r="A11" s="109">
        <v>2</v>
      </c>
      <c r="B11" s="110"/>
      <c r="C11" s="111"/>
      <c r="D11" s="112"/>
      <c r="E11" s="113"/>
      <c r="F11" s="113"/>
      <c r="G11" s="113"/>
      <c r="H11" s="113">
        <f t="shared" ref="H11:H18" si="1">SUM(E11:G11)</f>
        <v>0</v>
      </c>
      <c r="I11" s="114">
        <f t="shared" ref="I11:I36" si="2">H11/$H$37</f>
        <v>0</v>
      </c>
      <c r="J11" s="115"/>
      <c r="K11" s="116">
        <f t="shared" ref="K11:K36" si="3">$I11*$A$7</f>
        <v>0</v>
      </c>
      <c r="L11" s="117"/>
      <c r="M11" s="117"/>
      <c r="N11" s="117"/>
      <c r="O11" s="117"/>
      <c r="P11" s="117"/>
      <c r="Q11" s="117"/>
      <c r="R11" s="117"/>
      <c r="S11" s="75"/>
      <c r="T11" s="1" t="str">
        <f t="shared" ref="T11:T36" si="4">IF(M11="x",20,"")</f>
        <v/>
      </c>
      <c r="U11" s="1" t="str">
        <f t="shared" ref="U11:U36" si="5">IF(N11="x",40,"")</f>
        <v/>
      </c>
      <c r="V11" s="1" t="str">
        <f t="shared" ref="V11:V36" si="6">IF(O11="x",60,"")</f>
        <v/>
      </c>
      <c r="W11" s="1" t="str">
        <f t="shared" ref="W11:W36" si="7">IF(P11="x",80,"")</f>
        <v/>
      </c>
      <c r="X11" s="1" t="str">
        <f t="shared" ref="X11:X36" si="8">IF(Q11="x",90,"")</f>
        <v/>
      </c>
      <c r="Y11" s="1" t="str">
        <f t="shared" ref="Y11:Y36" si="9">IF(R11="x",100,"")</f>
        <v/>
      </c>
      <c r="Z11" s="1">
        <f t="shared" ref="Z11:Z36" si="10">SUM(T11:Y11)/$A$7*K11</f>
        <v>0</v>
      </c>
    </row>
    <row r="12" spans="1:26" ht="55.2" customHeight="1" x14ac:dyDescent="0.25">
      <c r="A12" s="109">
        <v>3</v>
      </c>
      <c r="B12" s="110"/>
      <c r="C12" s="111"/>
      <c r="D12" s="112"/>
      <c r="E12" s="112"/>
      <c r="F12" s="112"/>
      <c r="G12" s="112"/>
      <c r="H12" s="113">
        <f t="shared" si="1"/>
        <v>0</v>
      </c>
      <c r="I12" s="114">
        <f t="shared" si="2"/>
        <v>0</v>
      </c>
      <c r="J12" s="111"/>
      <c r="K12" s="116">
        <f t="shared" si="3"/>
        <v>0</v>
      </c>
      <c r="L12" s="117"/>
      <c r="M12" s="117"/>
      <c r="N12" s="117"/>
      <c r="O12" s="117"/>
      <c r="P12" s="117"/>
      <c r="Q12" s="117"/>
      <c r="R12" s="117"/>
      <c r="S12" s="75"/>
      <c r="T12" s="1" t="str">
        <f t="shared" si="4"/>
        <v/>
      </c>
      <c r="U12" s="1" t="str">
        <f t="shared" si="5"/>
        <v/>
      </c>
      <c r="V12" s="1" t="str">
        <f t="shared" si="6"/>
        <v/>
      </c>
      <c r="W12" s="1" t="str">
        <f t="shared" si="7"/>
        <v/>
      </c>
      <c r="X12" s="1" t="str">
        <f t="shared" si="8"/>
        <v/>
      </c>
      <c r="Y12" s="1" t="str">
        <f t="shared" si="9"/>
        <v/>
      </c>
      <c r="Z12" s="1">
        <f t="shared" si="10"/>
        <v>0</v>
      </c>
    </row>
    <row r="13" spans="1:26" ht="55.2" customHeight="1" x14ac:dyDescent="0.25">
      <c r="A13" s="109">
        <v>4</v>
      </c>
      <c r="B13" s="110"/>
      <c r="C13" s="111"/>
      <c r="D13" s="112"/>
      <c r="E13" s="112"/>
      <c r="F13" s="112"/>
      <c r="G13" s="112"/>
      <c r="H13" s="113">
        <f t="shared" si="1"/>
        <v>0</v>
      </c>
      <c r="I13" s="114">
        <f t="shared" si="2"/>
        <v>0</v>
      </c>
      <c r="J13" s="111"/>
      <c r="K13" s="116">
        <f t="shared" si="3"/>
        <v>0</v>
      </c>
      <c r="L13" s="117"/>
      <c r="M13" s="117"/>
      <c r="N13" s="117"/>
      <c r="O13" s="117"/>
      <c r="P13" s="117"/>
      <c r="Q13" s="117"/>
      <c r="R13" s="117"/>
      <c r="S13" s="75"/>
      <c r="T13" s="1" t="str">
        <f t="shared" si="4"/>
        <v/>
      </c>
      <c r="U13" s="1" t="str">
        <f t="shared" si="5"/>
        <v/>
      </c>
      <c r="V13" s="1" t="str">
        <f t="shared" si="6"/>
        <v/>
      </c>
      <c r="W13" s="1" t="str">
        <f t="shared" si="7"/>
        <v/>
      </c>
      <c r="X13" s="1" t="str">
        <f t="shared" si="8"/>
        <v/>
      </c>
      <c r="Y13" s="1" t="str">
        <f t="shared" si="9"/>
        <v/>
      </c>
      <c r="Z13" s="1">
        <f t="shared" si="10"/>
        <v>0</v>
      </c>
    </row>
    <row r="14" spans="1:26" ht="41.4" hidden="1" customHeight="1" x14ac:dyDescent="0.25">
      <c r="A14" s="109"/>
      <c r="B14" s="111"/>
      <c r="C14" s="111"/>
      <c r="D14" s="112"/>
      <c r="E14" s="112"/>
      <c r="F14" s="112"/>
      <c r="G14" s="112"/>
      <c r="H14" s="113">
        <f t="shared" si="1"/>
        <v>0</v>
      </c>
      <c r="I14" s="114">
        <f t="shared" si="2"/>
        <v>0</v>
      </c>
      <c r="J14" s="111"/>
      <c r="K14" s="116">
        <f t="shared" si="3"/>
        <v>0</v>
      </c>
      <c r="L14" s="117"/>
      <c r="M14" s="117"/>
      <c r="N14" s="117"/>
      <c r="O14" s="117"/>
      <c r="P14" s="117"/>
      <c r="Q14" s="117"/>
      <c r="R14" s="117"/>
      <c r="S14" s="75"/>
      <c r="T14" s="1" t="str">
        <f t="shared" si="4"/>
        <v/>
      </c>
      <c r="U14" s="1" t="str">
        <f t="shared" si="5"/>
        <v/>
      </c>
      <c r="V14" s="1" t="str">
        <f t="shared" si="6"/>
        <v/>
      </c>
      <c r="W14" s="1" t="str">
        <f t="shared" si="7"/>
        <v/>
      </c>
      <c r="X14" s="1" t="str">
        <f t="shared" si="8"/>
        <v/>
      </c>
      <c r="Y14" s="1" t="str">
        <f t="shared" si="9"/>
        <v/>
      </c>
      <c r="Z14" s="1">
        <f t="shared" si="10"/>
        <v>0</v>
      </c>
    </row>
    <row r="15" spans="1:26" ht="41.4" hidden="1" customHeight="1" x14ac:dyDescent="0.25">
      <c r="A15" s="109">
        <v>5</v>
      </c>
      <c r="B15" s="110"/>
      <c r="C15" s="118"/>
      <c r="D15" s="112"/>
      <c r="E15" s="112"/>
      <c r="F15" s="112"/>
      <c r="G15" s="112"/>
      <c r="H15" s="113">
        <f t="shared" si="1"/>
        <v>0</v>
      </c>
      <c r="I15" s="114">
        <f t="shared" si="2"/>
        <v>0</v>
      </c>
      <c r="J15" s="111"/>
      <c r="K15" s="116">
        <f t="shared" si="3"/>
        <v>0</v>
      </c>
      <c r="L15" s="117"/>
      <c r="M15" s="117"/>
      <c r="N15" s="117"/>
      <c r="O15" s="117"/>
      <c r="P15" s="117"/>
      <c r="Q15" s="117"/>
      <c r="R15" s="117"/>
      <c r="S15" s="75"/>
      <c r="T15" s="1" t="str">
        <f t="shared" si="4"/>
        <v/>
      </c>
      <c r="U15" s="1" t="str">
        <f t="shared" si="5"/>
        <v/>
      </c>
      <c r="V15" s="1" t="str">
        <f t="shared" si="6"/>
        <v/>
      </c>
      <c r="W15" s="1" t="str">
        <f t="shared" si="7"/>
        <v/>
      </c>
      <c r="X15" s="1" t="str">
        <f t="shared" si="8"/>
        <v/>
      </c>
      <c r="Y15" s="1" t="str">
        <f t="shared" si="9"/>
        <v/>
      </c>
      <c r="Z15" s="1">
        <f t="shared" si="10"/>
        <v>0</v>
      </c>
    </row>
    <row r="16" spans="1:26" ht="42.6" hidden="1" customHeight="1" x14ac:dyDescent="0.25">
      <c r="A16" s="109">
        <v>6</v>
      </c>
      <c r="B16" s="110"/>
      <c r="C16" s="118"/>
      <c r="D16" s="112"/>
      <c r="E16" s="112"/>
      <c r="F16" s="112"/>
      <c r="G16" s="112"/>
      <c r="H16" s="113">
        <f t="shared" si="1"/>
        <v>0</v>
      </c>
      <c r="I16" s="114">
        <f t="shared" si="2"/>
        <v>0</v>
      </c>
      <c r="J16" s="111"/>
      <c r="K16" s="116">
        <f t="shared" si="3"/>
        <v>0</v>
      </c>
      <c r="L16" s="117"/>
      <c r="M16" s="117"/>
      <c r="N16" s="117"/>
      <c r="O16" s="117"/>
      <c r="P16" s="117"/>
      <c r="Q16" s="117"/>
      <c r="R16" s="117"/>
      <c r="S16" s="75"/>
      <c r="T16" s="1" t="str">
        <f t="shared" si="4"/>
        <v/>
      </c>
      <c r="U16" s="1" t="str">
        <f t="shared" si="5"/>
        <v/>
      </c>
      <c r="V16" s="1" t="str">
        <f t="shared" si="6"/>
        <v/>
      </c>
      <c r="W16" s="1" t="str">
        <f t="shared" si="7"/>
        <v/>
      </c>
      <c r="X16" s="1" t="str">
        <f t="shared" si="8"/>
        <v/>
      </c>
      <c r="Y16" s="1" t="str">
        <f t="shared" si="9"/>
        <v/>
      </c>
      <c r="Z16" s="1">
        <f t="shared" si="10"/>
        <v>0</v>
      </c>
    </row>
    <row r="17" spans="1:26" ht="58.8" hidden="1" customHeight="1" x14ac:dyDescent="0.25">
      <c r="A17" s="109">
        <v>7</v>
      </c>
      <c r="B17" s="110"/>
      <c r="C17" s="118"/>
      <c r="D17" s="112"/>
      <c r="E17" s="112"/>
      <c r="F17" s="112"/>
      <c r="G17" s="112"/>
      <c r="H17" s="113">
        <f t="shared" si="1"/>
        <v>0</v>
      </c>
      <c r="I17" s="114">
        <f t="shared" si="2"/>
        <v>0</v>
      </c>
      <c r="J17" s="111"/>
      <c r="K17" s="116">
        <f t="shared" si="3"/>
        <v>0</v>
      </c>
      <c r="L17" s="117"/>
      <c r="M17" s="117"/>
      <c r="N17" s="117"/>
      <c r="O17" s="117"/>
      <c r="P17" s="117"/>
      <c r="Q17" s="117"/>
      <c r="R17" s="117"/>
      <c r="S17" s="75"/>
      <c r="T17" s="1" t="str">
        <f t="shared" si="4"/>
        <v/>
      </c>
      <c r="U17" s="1" t="str">
        <f t="shared" si="5"/>
        <v/>
      </c>
      <c r="V17" s="1" t="str">
        <f t="shared" si="6"/>
        <v/>
      </c>
      <c r="W17" s="1" t="str">
        <f t="shared" si="7"/>
        <v/>
      </c>
      <c r="X17" s="1" t="str">
        <f t="shared" si="8"/>
        <v/>
      </c>
      <c r="Y17" s="1" t="str">
        <f t="shared" si="9"/>
        <v/>
      </c>
      <c r="Z17" s="1">
        <f t="shared" si="10"/>
        <v>0</v>
      </c>
    </row>
    <row r="18" spans="1:26" ht="45" hidden="1" customHeight="1" x14ac:dyDescent="0.25">
      <c r="A18" s="109">
        <v>8</v>
      </c>
      <c r="B18" s="110"/>
      <c r="C18" s="118"/>
      <c r="D18" s="112"/>
      <c r="E18" s="112"/>
      <c r="F18" s="112"/>
      <c r="G18" s="112"/>
      <c r="H18" s="113">
        <f t="shared" si="1"/>
        <v>0</v>
      </c>
      <c r="I18" s="114">
        <f t="shared" si="2"/>
        <v>0</v>
      </c>
      <c r="J18" s="111"/>
      <c r="K18" s="116">
        <f t="shared" si="3"/>
        <v>0</v>
      </c>
      <c r="L18" s="117"/>
      <c r="M18" s="117"/>
      <c r="N18" s="117"/>
      <c r="O18" s="117"/>
      <c r="P18" s="117"/>
      <c r="Q18" s="117"/>
      <c r="R18" s="117"/>
      <c r="S18" s="75"/>
      <c r="T18" s="1" t="str">
        <f t="shared" si="4"/>
        <v/>
      </c>
      <c r="U18" s="1" t="str">
        <f t="shared" si="5"/>
        <v/>
      </c>
      <c r="V18" s="1" t="str">
        <f t="shared" si="6"/>
        <v/>
      </c>
      <c r="W18" s="1" t="str">
        <f t="shared" si="7"/>
        <v/>
      </c>
      <c r="X18" s="1" t="str">
        <f t="shared" si="8"/>
        <v/>
      </c>
      <c r="Y18" s="1" t="str">
        <f t="shared" si="9"/>
        <v/>
      </c>
      <c r="Z18" s="1">
        <f t="shared" si="10"/>
        <v>0</v>
      </c>
    </row>
    <row r="19" spans="1:26" ht="41.4" hidden="1" customHeight="1" x14ac:dyDescent="0.25">
      <c r="A19" s="74">
        <v>10</v>
      </c>
      <c r="B19" s="5"/>
      <c r="C19" s="5"/>
      <c r="D19" s="5"/>
      <c r="E19" s="10"/>
      <c r="F19" s="10"/>
      <c r="G19" s="10"/>
      <c r="H19" s="37">
        <f t="shared" ref="H19:H36" si="11">SUM(E19:G19)</f>
        <v>0</v>
      </c>
      <c r="I19" s="54">
        <f t="shared" si="2"/>
        <v>0</v>
      </c>
      <c r="J19" s="5"/>
      <c r="K19" s="81">
        <f t="shared" si="3"/>
        <v>0</v>
      </c>
      <c r="L19" s="15"/>
      <c r="M19" s="15"/>
      <c r="N19" s="15"/>
      <c r="O19" s="15"/>
      <c r="P19" s="15"/>
      <c r="Q19" s="15"/>
      <c r="R19" s="15" t="s">
        <v>4</v>
      </c>
      <c r="S19" s="75"/>
      <c r="T19" s="1" t="str">
        <f t="shared" si="4"/>
        <v/>
      </c>
      <c r="U19" s="1" t="str">
        <f t="shared" si="5"/>
        <v/>
      </c>
      <c r="V19" s="1" t="str">
        <f t="shared" si="6"/>
        <v/>
      </c>
      <c r="W19" s="1" t="str">
        <f t="shared" si="7"/>
        <v/>
      </c>
      <c r="X19" s="1" t="str">
        <f t="shared" si="8"/>
        <v/>
      </c>
      <c r="Y19" s="1">
        <f t="shared" si="9"/>
        <v>100</v>
      </c>
      <c r="Z19" s="1">
        <f t="shared" si="10"/>
        <v>0</v>
      </c>
    </row>
    <row r="20" spans="1:26" ht="41.4" hidden="1" customHeight="1" x14ac:dyDescent="0.25">
      <c r="A20" s="74">
        <v>11</v>
      </c>
      <c r="B20" s="5"/>
      <c r="C20" s="5"/>
      <c r="D20" s="5"/>
      <c r="E20" s="10"/>
      <c r="F20" s="10"/>
      <c r="G20" s="10"/>
      <c r="H20" s="37">
        <f t="shared" si="11"/>
        <v>0</v>
      </c>
      <c r="I20" s="54">
        <f t="shared" si="2"/>
        <v>0</v>
      </c>
      <c r="J20" s="5"/>
      <c r="K20" s="81">
        <f t="shared" si="3"/>
        <v>0</v>
      </c>
      <c r="L20" s="15"/>
      <c r="M20" s="15"/>
      <c r="N20" s="15"/>
      <c r="O20" s="15"/>
      <c r="P20" s="15"/>
      <c r="Q20" s="15"/>
      <c r="R20" s="15" t="s">
        <v>4</v>
      </c>
      <c r="S20" s="75"/>
      <c r="T20" s="1" t="str">
        <f t="shared" si="4"/>
        <v/>
      </c>
      <c r="U20" s="1" t="str">
        <f t="shared" si="5"/>
        <v/>
      </c>
      <c r="V20" s="1" t="str">
        <f t="shared" si="6"/>
        <v/>
      </c>
      <c r="W20" s="1" t="str">
        <f t="shared" si="7"/>
        <v/>
      </c>
      <c r="X20" s="1" t="str">
        <f t="shared" si="8"/>
        <v/>
      </c>
      <c r="Y20" s="1">
        <f t="shared" si="9"/>
        <v>100</v>
      </c>
      <c r="Z20" s="1">
        <f t="shared" si="10"/>
        <v>0</v>
      </c>
    </row>
    <row r="21" spans="1:26" ht="14.4" hidden="1" x14ac:dyDescent="0.25">
      <c r="A21" s="74">
        <v>12</v>
      </c>
      <c r="B21" s="5"/>
      <c r="C21" s="5"/>
      <c r="D21" s="5"/>
      <c r="E21" s="10"/>
      <c r="F21" s="10"/>
      <c r="G21" s="10"/>
      <c r="H21" s="37">
        <f t="shared" si="11"/>
        <v>0</v>
      </c>
      <c r="I21" s="54">
        <f t="shared" si="2"/>
        <v>0</v>
      </c>
      <c r="J21" s="5"/>
      <c r="K21" s="81">
        <f t="shared" si="3"/>
        <v>0</v>
      </c>
      <c r="L21" s="15"/>
      <c r="M21" s="15"/>
      <c r="N21" s="15"/>
      <c r="O21" s="15"/>
      <c r="P21" s="15"/>
      <c r="Q21" s="15"/>
      <c r="R21" s="15" t="s">
        <v>4</v>
      </c>
      <c r="S21" s="75"/>
      <c r="T21" s="1" t="str">
        <f t="shared" si="4"/>
        <v/>
      </c>
      <c r="U21" s="1" t="str">
        <f t="shared" si="5"/>
        <v/>
      </c>
      <c r="V21" s="1" t="str">
        <f t="shared" si="6"/>
        <v/>
      </c>
      <c r="W21" s="1" t="str">
        <f t="shared" si="7"/>
        <v/>
      </c>
      <c r="X21" s="1" t="str">
        <f t="shared" si="8"/>
        <v/>
      </c>
      <c r="Y21" s="1">
        <f t="shared" si="9"/>
        <v>100</v>
      </c>
      <c r="Z21" s="1">
        <f t="shared" si="10"/>
        <v>0</v>
      </c>
    </row>
    <row r="22" spans="1:26" ht="14.4" hidden="1" x14ac:dyDescent="0.25">
      <c r="A22" s="74"/>
      <c r="B22" s="5"/>
      <c r="C22" s="5"/>
      <c r="D22" s="5"/>
      <c r="E22" s="10"/>
      <c r="F22" s="10"/>
      <c r="G22" s="10"/>
      <c r="H22" s="37">
        <f t="shared" si="11"/>
        <v>0</v>
      </c>
      <c r="I22" s="54">
        <f t="shared" si="2"/>
        <v>0</v>
      </c>
      <c r="J22" s="5"/>
      <c r="K22" s="81">
        <f t="shared" si="3"/>
        <v>0</v>
      </c>
      <c r="L22" s="15"/>
      <c r="M22" s="15"/>
      <c r="N22" s="15"/>
      <c r="O22" s="15"/>
      <c r="P22" s="15"/>
      <c r="Q22" s="15"/>
      <c r="R22" s="15" t="s">
        <v>4</v>
      </c>
      <c r="S22" s="75"/>
      <c r="T22" s="1" t="str">
        <f t="shared" si="4"/>
        <v/>
      </c>
      <c r="U22" s="1" t="str">
        <f t="shared" si="5"/>
        <v/>
      </c>
      <c r="V22" s="1" t="str">
        <f t="shared" si="6"/>
        <v/>
      </c>
      <c r="W22" s="1" t="str">
        <f t="shared" si="7"/>
        <v/>
      </c>
      <c r="X22" s="1" t="str">
        <f t="shared" si="8"/>
        <v/>
      </c>
      <c r="Y22" s="1">
        <f t="shared" si="9"/>
        <v>100</v>
      </c>
      <c r="Z22" s="1">
        <f t="shared" si="10"/>
        <v>0</v>
      </c>
    </row>
    <row r="23" spans="1:26" ht="14.4" hidden="1" x14ac:dyDescent="0.25">
      <c r="A23" s="74"/>
      <c r="B23" s="5"/>
      <c r="C23" s="5"/>
      <c r="D23" s="5"/>
      <c r="E23" s="10"/>
      <c r="F23" s="10"/>
      <c r="G23" s="10"/>
      <c r="H23" s="37">
        <f t="shared" si="11"/>
        <v>0</v>
      </c>
      <c r="I23" s="54">
        <f t="shared" si="2"/>
        <v>0</v>
      </c>
      <c r="J23" s="5"/>
      <c r="K23" s="81">
        <f t="shared" si="3"/>
        <v>0</v>
      </c>
      <c r="L23" s="15"/>
      <c r="M23" s="15"/>
      <c r="N23" s="15"/>
      <c r="O23" s="15"/>
      <c r="P23" s="15"/>
      <c r="Q23" s="15"/>
      <c r="R23" s="15" t="s">
        <v>4</v>
      </c>
      <c r="S23" s="75"/>
      <c r="T23" s="1" t="str">
        <f t="shared" si="4"/>
        <v/>
      </c>
      <c r="U23" s="1" t="str">
        <f t="shared" si="5"/>
        <v/>
      </c>
      <c r="V23" s="1" t="str">
        <f t="shared" si="6"/>
        <v/>
      </c>
      <c r="W23" s="1" t="str">
        <f t="shared" si="7"/>
        <v/>
      </c>
      <c r="X23" s="1" t="str">
        <f t="shared" si="8"/>
        <v/>
      </c>
      <c r="Y23" s="1">
        <f t="shared" si="9"/>
        <v>100</v>
      </c>
      <c r="Z23" s="1">
        <f t="shared" si="10"/>
        <v>0</v>
      </c>
    </row>
    <row r="24" spans="1:26" ht="14.4" hidden="1" x14ac:dyDescent="0.25">
      <c r="A24" s="74"/>
      <c r="B24" s="5"/>
      <c r="C24" s="5"/>
      <c r="D24" s="5"/>
      <c r="E24" s="10"/>
      <c r="F24" s="10"/>
      <c r="G24" s="10"/>
      <c r="H24" s="37">
        <f t="shared" si="11"/>
        <v>0</v>
      </c>
      <c r="I24" s="54">
        <f t="shared" si="2"/>
        <v>0</v>
      </c>
      <c r="J24" s="5"/>
      <c r="K24" s="81">
        <f t="shared" si="3"/>
        <v>0</v>
      </c>
      <c r="L24" s="15"/>
      <c r="M24" s="15"/>
      <c r="N24" s="15"/>
      <c r="O24" s="15"/>
      <c r="P24" s="15"/>
      <c r="Q24" s="15"/>
      <c r="R24" s="15" t="s">
        <v>4</v>
      </c>
      <c r="S24" s="75"/>
      <c r="T24" s="1" t="str">
        <f t="shared" si="4"/>
        <v/>
      </c>
      <c r="U24" s="1" t="str">
        <f t="shared" si="5"/>
        <v/>
      </c>
      <c r="V24" s="1" t="str">
        <f t="shared" si="6"/>
        <v/>
      </c>
      <c r="W24" s="1" t="str">
        <f t="shared" si="7"/>
        <v/>
      </c>
      <c r="X24" s="1" t="str">
        <f t="shared" si="8"/>
        <v/>
      </c>
      <c r="Y24" s="1">
        <f t="shared" si="9"/>
        <v>100</v>
      </c>
      <c r="Z24" s="1">
        <f t="shared" si="10"/>
        <v>0</v>
      </c>
    </row>
    <row r="25" spans="1:26" ht="14.4" hidden="1" x14ac:dyDescent="0.25">
      <c r="A25" s="74"/>
      <c r="B25" s="5"/>
      <c r="C25" s="5"/>
      <c r="D25" s="5"/>
      <c r="E25" s="10"/>
      <c r="F25" s="10"/>
      <c r="G25" s="10"/>
      <c r="H25" s="37">
        <f t="shared" si="11"/>
        <v>0</v>
      </c>
      <c r="I25" s="54">
        <f t="shared" si="2"/>
        <v>0</v>
      </c>
      <c r="J25" s="5"/>
      <c r="K25" s="81">
        <f t="shared" si="3"/>
        <v>0</v>
      </c>
      <c r="L25" s="15"/>
      <c r="M25" s="15"/>
      <c r="N25" s="15"/>
      <c r="O25" s="15"/>
      <c r="P25" s="15"/>
      <c r="Q25" s="15"/>
      <c r="R25" s="15" t="s">
        <v>4</v>
      </c>
      <c r="S25" s="75"/>
      <c r="T25" s="1" t="str">
        <f t="shared" si="4"/>
        <v/>
      </c>
      <c r="U25" s="1" t="str">
        <f t="shared" si="5"/>
        <v/>
      </c>
      <c r="V25" s="1" t="str">
        <f t="shared" si="6"/>
        <v/>
      </c>
      <c r="W25" s="1" t="str">
        <f t="shared" si="7"/>
        <v/>
      </c>
      <c r="X25" s="1" t="str">
        <f t="shared" si="8"/>
        <v/>
      </c>
      <c r="Y25" s="1">
        <f t="shared" si="9"/>
        <v>100</v>
      </c>
      <c r="Z25" s="1">
        <f t="shared" si="10"/>
        <v>0</v>
      </c>
    </row>
    <row r="26" spans="1:26" ht="14.4" hidden="1" x14ac:dyDescent="0.25">
      <c r="A26" s="74"/>
      <c r="B26" s="5"/>
      <c r="C26" s="5"/>
      <c r="D26" s="5"/>
      <c r="E26" s="10"/>
      <c r="F26" s="10"/>
      <c r="G26" s="10"/>
      <c r="H26" s="37">
        <f t="shared" si="11"/>
        <v>0</v>
      </c>
      <c r="I26" s="54">
        <f t="shared" si="2"/>
        <v>0</v>
      </c>
      <c r="J26" s="5"/>
      <c r="K26" s="81">
        <f t="shared" si="3"/>
        <v>0</v>
      </c>
      <c r="L26" s="15"/>
      <c r="M26" s="15"/>
      <c r="N26" s="15"/>
      <c r="O26" s="15"/>
      <c r="P26" s="15"/>
      <c r="Q26" s="15"/>
      <c r="R26" s="15" t="s">
        <v>4</v>
      </c>
      <c r="S26" s="75"/>
      <c r="T26" s="1" t="str">
        <f t="shared" si="4"/>
        <v/>
      </c>
      <c r="U26" s="1" t="str">
        <f t="shared" si="5"/>
        <v/>
      </c>
      <c r="V26" s="1" t="str">
        <f t="shared" si="6"/>
        <v/>
      </c>
      <c r="W26" s="1" t="str">
        <f t="shared" si="7"/>
        <v/>
      </c>
      <c r="X26" s="1" t="str">
        <f t="shared" si="8"/>
        <v/>
      </c>
      <c r="Y26" s="1">
        <f t="shared" si="9"/>
        <v>100</v>
      </c>
      <c r="Z26" s="1">
        <f t="shared" si="10"/>
        <v>0</v>
      </c>
    </row>
    <row r="27" spans="1:26" ht="14.4" hidden="1" x14ac:dyDescent="0.25">
      <c r="A27" s="74"/>
      <c r="B27" s="5"/>
      <c r="C27" s="5"/>
      <c r="D27" s="5"/>
      <c r="E27" s="10"/>
      <c r="F27" s="10"/>
      <c r="G27" s="10"/>
      <c r="H27" s="37">
        <f t="shared" si="11"/>
        <v>0</v>
      </c>
      <c r="I27" s="54">
        <f t="shared" si="2"/>
        <v>0</v>
      </c>
      <c r="J27" s="5"/>
      <c r="K27" s="81">
        <f t="shared" si="3"/>
        <v>0</v>
      </c>
      <c r="L27" s="15"/>
      <c r="M27" s="15"/>
      <c r="N27" s="15"/>
      <c r="O27" s="15"/>
      <c r="P27" s="15"/>
      <c r="Q27" s="15"/>
      <c r="R27" s="15" t="s">
        <v>4</v>
      </c>
      <c r="S27" s="75"/>
      <c r="T27" s="1" t="str">
        <f t="shared" si="4"/>
        <v/>
      </c>
      <c r="U27" s="1" t="str">
        <f t="shared" si="5"/>
        <v/>
      </c>
      <c r="V27" s="1" t="str">
        <f t="shared" si="6"/>
        <v/>
      </c>
      <c r="W27" s="1" t="str">
        <f t="shared" si="7"/>
        <v/>
      </c>
      <c r="X27" s="1" t="str">
        <f t="shared" si="8"/>
        <v/>
      </c>
      <c r="Y27" s="1">
        <f t="shared" si="9"/>
        <v>100</v>
      </c>
      <c r="Z27" s="1">
        <f t="shared" si="10"/>
        <v>0</v>
      </c>
    </row>
    <row r="28" spans="1:26" ht="14.4" hidden="1" x14ac:dyDescent="0.25">
      <c r="A28" s="74"/>
      <c r="B28" s="5"/>
      <c r="C28" s="5"/>
      <c r="D28" s="5"/>
      <c r="E28" s="10"/>
      <c r="F28" s="10"/>
      <c r="G28" s="10"/>
      <c r="H28" s="37">
        <f t="shared" si="11"/>
        <v>0</v>
      </c>
      <c r="I28" s="54">
        <f t="shared" si="2"/>
        <v>0</v>
      </c>
      <c r="J28" s="5"/>
      <c r="K28" s="81">
        <f t="shared" si="3"/>
        <v>0</v>
      </c>
      <c r="L28" s="15"/>
      <c r="M28" s="15"/>
      <c r="N28" s="15"/>
      <c r="O28" s="15"/>
      <c r="P28" s="15"/>
      <c r="Q28" s="15"/>
      <c r="R28" s="15" t="s">
        <v>4</v>
      </c>
      <c r="S28" s="75"/>
      <c r="T28" s="1" t="str">
        <f t="shared" si="4"/>
        <v/>
      </c>
      <c r="U28" s="1" t="str">
        <f t="shared" si="5"/>
        <v/>
      </c>
      <c r="V28" s="1" t="str">
        <f t="shared" si="6"/>
        <v/>
      </c>
      <c r="W28" s="1" t="str">
        <f t="shared" si="7"/>
        <v/>
      </c>
      <c r="X28" s="1" t="str">
        <f t="shared" si="8"/>
        <v/>
      </c>
      <c r="Y28" s="1">
        <f t="shared" si="9"/>
        <v>100</v>
      </c>
      <c r="Z28" s="1">
        <f t="shared" si="10"/>
        <v>0</v>
      </c>
    </row>
    <row r="29" spans="1:26" ht="14.4" hidden="1" x14ac:dyDescent="0.25">
      <c r="A29" s="74"/>
      <c r="B29" s="5"/>
      <c r="C29" s="5"/>
      <c r="D29" s="5"/>
      <c r="E29" s="10"/>
      <c r="F29" s="10"/>
      <c r="G29" s="10"/>
      <c r="H29" s="37">
        <f t="shared" si="11"/>
        <v>0</v>
      </c>
      <c r="I29" s="54">
        <f t="shared" si="2"/>
        <v>0</v>
      </c>
      <c r="J29" s="5"/>
      <c r="K29" s="81">
        <f t="shared" si="3"/>
        <v>0</v>
      </c>
      <c r="L29" s="15"/>
      <c r="M29" s="15"/>
      <c r="N29" s="15"/>
      <c r="O29" s="15"/>
      <c r="P29" s="15"/>
      <c r="Q29" s="15"/>
      <c r="R29" s="15" t="s">
        <v>4</v>
      </c>
      <c r="S29" s="75"/>
      <c r="T29" s="1" t="str">
        <f t="shared" si="4"/>
        <v/>
      </c>
      <c r="U29" s="1" t="str">
        <f t="shared" si="5"/>
        <v/>
      </c>
      <c r="V29" s="1" t="str">
        <f t="shared" si="6"/>
        <v/>
      </c>
      <c r="W29" s="1" t="str">
        <f t="shared" si="7"/>
        <v/>
      </c>
      <c r="X29" s="1" t="str">
        <f t="shared" si="8"/>
        <v/>
      </c>
      <c r="Y29" s="1">
        <f t="shared" si="9"/>
        <v>100</v>
      </c>
      <c r="Z29" s="1">
        <f t="shared" si="10"/>
        <v>0</v>
      </c>
    </row>
    <row r="30" spans="1:26" ht="14.4" hidden="1" x14ac:dyDescent="0.25">
      <c r="A30" s="74"/>
      <c r="B30" s="5"/>
      <c r="C30" s="5"/>
      <c r="D30" s="5"/>
      <c r="E30" s="10"/>
      <c r="F30" s="10"/>
      <c r="G30" s="10"/>
      <c r="H30" s="37">
        <f t="shared" si="11"/>
        <v>0</v>
      </c>
      <c r="I30" s="54">
        <f t="shared" si="2"/>
        <v>0</v>
      </c>
      <c r="J30" s="5"/>
      <c r="K30" s="81">
        <f t="shared" si="3"/>
        <v>0</v>
      </c>
      <c r="L30" s="15"/>
      <c r="M30" s="15"/>
      <c r="N30" s="15"/>
      <c r="O30" s="15"/>
      <c r="P30" s="15"/>
      <c r="Q30" s="15"/>
      <c r="R30" s="15" t="s">
        <v>4</v>
      </c>
      <c r="S30" s="75"/>
      <c r="T30" s="1" t="str">
        <f t="shared" si="4"/>
        <v/>
      </c>
      <c r="U30" s="1" t="str">
        <f t="shared" si="5"/>
        <v/>
      </c>
      <c r="V30" s="1" t="str">
        <f t="shared" si="6"/>
        <v/>
      </c>
      <c r="W30" s="1" t="str">
        <f t="shared" si="7"/>
        <v/>
      </c>
      <c r="X30" s="1" t="str">
        <f t="shared" si="8"/>
        <v/>
      </c>
      <c r="Y30" s="1">
        <f t="shared" si="9"/>
        <v>100</v>
      </c>
      <c r="Z30" s="1">
        <f t="shared" si="10"/>
        <v>0</v>
      </c>
    </row>
    <row r="31" spans="1:26" ht="14.4" hidden="1" x14ac:dyDescent="0.25">
      <c r="A31" s="74"/>
      <c r="B31" s="5"/>
      <c r="C31" s="5"/>
      <c r="D31" s="5"/>
      <c r="E31" s="10"/>
      <c r="F31" s="10"/>
      <c r="G31" s="10"/>
      <c r="H31" s="37">
        <f t="shared" si="11"/>
        <v>0</v>
      </c>
      <c r="I31" s="54">
        <f t="shared" si="2"/>
        <v>0</v>
      </c>
      <c r="J31" s="5"/>
      <c r="K31" s="81">
        <f t="shared" si="3"/>
        <v>0</v>
      </c>
      <c r="L31" s="15"/>
      <c r="M31" s="15"/>
      <c r="N31" s="15"/>
      <c r="O31" s="15"/>
      <c r="P31" s="15"/>
      <c r="Q31" s="15"/>
      <c r="R31" s="15" t="s">
        <v>4</v>
      </c>
      <c r="S31" s="75"/>
      <c r="T31" s="1" t="str">
        <f t="shared" si="4"/>
        <v/>
      </c>
      <c r="U31" s="1" t="str">
        <f t="shared" si="5"/>
        <v/>
      </c>
      <c r="V31" s="1" t="str">
        <f t="shared" si="6"/>
        <v/>
      </c>
      <c r="W31" s="1" t="str">
        <f t="shared" si="7"/>
        <v/>
      </c>
      <c r="X31" s="1" t="str">
        <f t="shared" si="8"/>
        <v/>
      </c>
      <c r="Y31" s="1">
        <f t="shared" si="9"/>
        <v>100</v>
      </c>
      <c r="Z31" s="1">
        <f t="shared" si="10"/>
        <v>0</v>
      </c>
    </row>
    <row r="32" spans="1:26" ht="14.4" hidden="1" x14ac:dyDescent="0.25">
      <c r="A32" s="74"/>
      <c r="B32" s="5"/>
      <c r="C32" s="5"/>
      <c r="D32" s="5"/>
      <c r="E32" s="10"/>
      <c r="F32" s="10"/>
      <c r="G32" s="10"/>
      <c r="H32" s="37">
        <f t="shared" si="11"/>
        <v>0</v>
      </c>
      <c r="I32" s="54">
        <f t="shared" si="2"/>
        <v>0</v>
      </c>
      <c r="J32" s="5"/>
      <c r="K32" s="81">
        <f t="shared" si="3"/>
        <v>0</v>
      </c>
      <c r="L32" s="15"/>
      <c r="M32" s="15"/>
      <c r="N32" s="15"/>
      <c r="O32" s="15"/>
      <c r="P32" s="15"/>
      <c r="Q32" s="15"/>
      <c r="R32" s="15" t="s">
        <v>4</v>
      </c>
      <c r="S32" s="75"/>
      <c r="T32" s="1" t="str">
        <f t="shared" si="4"/>
        <v/>
      </c>
      <c r="U32" s="1" t="str">
        <f t="shared" si="5"/>
        <v/>
      </c>
      <c r="V32" s="1" t="str">
        <f t="shared" si="6"/>
        <v/>
      </c>
      <c r="W32" s="1" t="str">
        <f t="shared" si="7"/>
        <v/>
      </c>
      <c r="X32" s="1" t="str">
        <f t="shared" si="8"/>
        <v/>
      </c>
      <c r="Y32" s="1">
        <f t="shared" si="9"/>
        <v>100</v>
      </c>
      <c r="Z32" s="1">
        <f t="shared" si="10"/>
        <v>0</v>
      </c>
    </row>
    <row r="33" spans="1:26" ht="14.4" hidden="1" x14ac:dyDescent="0.25">
      <c r="A33" s="74"/>
      <c r="B33" s="5"/>
      <c r="C33" s="5"/>
      <c r="D33" s="5"/>
      <c r="E33" s="10"/>
      <c r="F33" s="10"/>
      <c r="G33" s="10"/>
      <c r="H33" s="37">
        <f t="shared" si="11"/>
        <v>0</v>
      </c>
      <c r="I33" s="54">
        <f t="shared" si="2"/>
        <v>0</v>
      </c>
      <c r="J33" s="5"/>
      <c r="K33" s="81">
        <f t="shared" si="3"/>
        <v>0</v>
      </c>
      <c r="L33" s="15"/>
      <c r="M33" s="15"/>
      <c r="N33" s="15"/>
      <c r="O33" s="15"/>
      <c r="P33" s="15"/>
      <c r="Q33" s="15"/>
      <c r="R33" s="15" t="s">
        <v>4</v>
      </c>
      <c r="S33" s="75"/>
      <c r="T33" s="1" t="str">
        <f t="shared" si="4"/>
        <v/>
      </c>
      <c r="U33" s="1" t="str">
        <f t="shared" si="5"/>
        <v/>
      </c>
      <c r="V33" s="1" t="str">
        <f t="shared" si="6"/>
        <v/>
      </c>
      <c r="W33" s="1" t="str">
        <f t="shared" si="7"/>
        <v/>
      </c>
      <c r="X33" s="1" t="str">
        <f t="shared" si="8"/>
        <v/>
      </c>
      <c r="Y33" s="1">
        <f t="shared" si="9"/>
        <v>100</v>
      </c>
      <c r="Z33" s="1">
        <f t="shared" si="10"/>
        <v>0</v>
      </c>
    </row>
    <row r="34" spans="1:26" ht="14.4" hidden="1" x14ac:dyDescent="0.25">
      <c r="A34" s="74"/>
      <c r="B34" s="5"/>
      <c r="C34" s="5"/>
      <c r="D34" s="5"/>
      <c r="E34" s="10"/>
      <c r="F34" s="10"/>
      <c r="G34" s="10"/>
      <c r="H34" s="37">
        <f t="shared" si="11"/>
        <v>0</v>
      </c>
      <c r="I34" s="54">
        <f t="shared" si="2"/>
        <v>0</v>
      </c>
      <c r="J34" s="5"/>
      <c r="K34" s="81">
        <f t="shared" si="3"/>
        <v>0</v>
      </c>
      <c r="L34" s="15"/>
      <c r="M34" s="15"/>
      <c r="N34" s="15"/>
      <c r="O34" s="15"/>
      <c r="P34" s="15"/>
      <c r="Q34" s="15"/>
      <c r="R34" s="15" t="s">
        <v>4</v>
      </c>
      <c r="S34" s="75"/>
      <c r="T34" s="1" t="str">
        <f t="shared" si="4"/>
        <v/>
      </c>
      <c r="U34" s="1" t="str">
        <f t="shared" si="5"/>
        <v/>
      </c>
      <c r="V34" s="1" t="str">
        <f t="shared" si="6"/>
        <v/>
      </c>
      <c r="W34" s="1" t="str">
        <f t="shared" si="7"/>
        <v/>
      </c>
      <c r="X34" s="1" t="str">
        <f t="shared" si="8"/>
        <v/>
      </c>
      <c r="Y34" s="1">
        <f t="shared" si="9"/>
        <v>100</v>
      </c>
      <c r="Z34" s="1">
        <f t="shared" si="10"/>
        <v>0</v>
      </c>
    </row>
    <row r="35" spans="1:26" ht="14.4" hidden="1" x14ac:dyDescent="0.25">
      <c r="A35" s="74"/>
      <c r="B35" s="5"/>
      <c r="C35" s="5"/>
      <c r="D35" s="5"/>
      <c r="E35" s="10"/>
      <c r="F35" s="10"/>
      <c r="G35" s="10"/>
      <c r="H35" s="37">
        <f t="shared" si="11"/>
        <v>0</v>
      </c>
      <c r="I35" s="54">
        <f t="shared" si="2"/>
        <v>0</v>
      </c>
      <c r="J35" s="5"/>
      <c r="K35" s="81">
        <f t="shared" si="3"/>
        <v>0</v>
      </c>
      <c r="L35" s="15"/>
      <c r="M35" s="15"/>
      <c r="N35" s="15"/>
      <c r="O35" s="15"/>
      <c r="P35" s="15"/>
      <c r="Q35" s="15"/>
      <c r="R35" s="15" t="s">
        <v>4</v>
      </c>
      <c r="S35" s="75"/>
      <c r="T35" s="1" t="str">
        <f t="shared" si="4"/>
        <v/>
      </c>
      <c r="U35" s="1" t="str">
        <f t="shared" si="5"/>
        <v/>
      </c>
      <c r="V35" s="1" t="str">
        <f t="shared" si="6"/>
        <v/>
      </c>
      <c r="W35" s="1" t="str">
        <f t="shared" si="7"/>
        <v/>
      </c>
      <c r="X35" s="1" t="str">
        <f t="shared" si="8"/>
        <v/>
      </c>
      <c r="Y35" s="1">
        <f t="shared" si="9"/>
        <v>100</v>
      </c>
      <c r="Z35" s="1">
        <f t="shared" si="10"/>
        <v>0</v>
      </c>
    </row>
    <row r="36" spans="1:26" ht="14.4" hidden="1" x14ac:dyDescent="0.25">
      <c r="A36" s="74">
        <v>13</v>
      </c>
      <c r="B36" s="5"/>
      <c r="C36" s="5"/>
      <c r="D36" s="5"/>
      <c r="E36" s="10"/>
      <c r="F36" s="10"/>
      <c r="G36" s="10"/>
      <c r="H36" s="37">
        <f t="shared" si="11"/>
        <v>0</v>
      </c>
      <c r="I36" s="54">
        <f t="shared" si="2"/>
        <v>0</v>
      </c>
      <c r="J36" s="5"/>
      <c r="K36" s="81">
        <f t="shared" si="3"/>
        <v>0</v>
      </c>
      <c r="L36" s="15"/>
      <c r="M36" s="15"/>
      <c r="N36" s="15"/>
      <c r="O36" s="15"/>
      <c r="P36" s="15"/>
      <c r="Q36" s="15"/>
      <c r="R36" s="15" t="s">
        <v>4</v>
      </c>
      <c r="S36" s="75"/>
      <c r="T36" s="1" t="str">
        <f t="shared" si="4"/>
        <v/>
      </c>
      <c r="U36" s="1" t="str">
        <f t="shared" si="5"/>
        <v/>
      </c>
      <c r="V36" s="1" t="str">
        <f t="shared" si="6"/>
        <v/>
      </c>
      <c r="W36" s="1" t="str">
        <f t="shared" si="7"/>
        <v/>
      </c>
      <c r="X36" s="1" t="str">
        <f t="shared" si="8"/>
        <v/>
      </c>
      <c r="Y36" s="1">
        <f t="shared" si="9"/>
        <v>100</v>
      </c>
      <c r="Z36" s="1">
        <f t="shared" si="10"/>
        <v>0</v>
      </c>
    </row>
    <row r="37" spans="1:26" ht="25.8" customHeight="1" x14ac:dyDescent="0.25">
      <c r="A37" s="179"/>
      <c r="B37" s="179"/>
      <c r="C37" s="179"/>
      <c r="D37" s="199"/>
      <c r="E37" s="199"/>
      <c r="F37" s="199"/>
      <c r="G37" s="199"/>
      <c r="H37" s="74">
        <f>SUM(H10:H36)</f>
        <v>1</v>
      </c>
      <c r="I37" s="73">
        <f>SUM(I10:I36)</f>
        <v>1</v>
      </c>
      <c r="J37" s="105" t="s">
        <v>164</v>
      </c>
      <c r="K37" s="15">
        <f>SUM(K10:K36)</f>
        <v>40</v>
      </c>
      <c r="L37" s="274" t="str">
        <f>IF(K37=A7,"pesatura corretta","pesatura non corretta")</f>
        <v>pesatura corretta</v>
      </c>
      <c r="M37" s="274"/>
      <c r="N37" s="274"/>
      <c r="O37" s="274"/>
      <c r="P37" s="274"/>
      <c r="Q37" s="274"/>
      <c r="R37" s="274"/>
      <c r="S37" s="274"/>
    </row>
    <row r="38" spans="1:26" s="4" customFormat="1" ht="39.6" customHeight="1" x14ac:dyDescent="0.4">
      <c r="A38" s="228" t="s">
        <v>158</v>
      </c>
      <c r="B38" s="229"/>
      <c r="C38" s="229"/>
      <c r="D38" s="229"/>
      <c r="E38" s="229"/>
      <c r="F38" s="229"/>
      <c r="G38" s="229"/>
      <c r="H38" s="229"/>
      <c r="I38" s="229"/>
      <c r="J38" s="230"/>
      <c r="K38" s="211">
        <f>Z38/100*A7</f>
        <v>0</v>
      </c>
      <c r="L38" s="211"/>
      <c r="M38" s="211"/>
      <c r="N38" s="211"/>
      <c r="O38" s="211"/>
      <c r="P38" s="211"/>
      <c r="Q38" s="211"/>
      <c r="R38" s="211"/>
      <c r="S38" s="245"/>
      <c r="T38" s="4" t="str">
        <f t="shared" ref="T38:T39" si="12">IF(M38="x",20,"")</f>
        <v/>
      </c>
      <c r="U38" s="4" t="str">
        <f t="shared" ref="U38:U39" si="13">IF(N38="x",40,"")</f>
        <v/>
      </c>
      <c r="V38" s="4" t="str">
        <f t="shared" ref="V38:V39" si="14">IF(O38="x",60,"")</f>
        <v/>
      </c>
      <c r="W38" s="4" t="str">
        <f t="shared" ref="W38:W39" si="15">IF(P38="x",75,"")</f>
        <v/>
      </c>
      <c r="X38" s="4" t="str">
        <f t="shared" ref="X38:X39" si="16">IF(Q38="x",85,"")</f>
        <v/>
      </c>
      <c r="Y38" s="4" t="str">
        <f t="shared" ref="Y38:Y39" si="17">IF(R38="x",100,"")</f>
        <v/>
      </c>
      <c r="Z38" s="4">
        <f>SUM(Z10:Z36)</f>
        <v>0</v>
      </c>
    </row>
    <row r="39" spans="1:26" s="4" customFormat="1" ht="39.6" customHeight="1" x14ac:dyDescent="0.4">
      <c r="A39" s="228" t="s">
        <v>159</v>
      </c>
      <c r="B39" s="229"/>
      <c r="C39" s="229"/>
      <c r="D39" s="229"/>
      <c r="E39" s="229"/>
      <c r="F39" s="229"/>
      <c r="G39" s="229"/>
      <c r="H39" s="229"/>
      <c r="I39" s="229"/>
      <c r="J39" s="230"/>
      <c r="K39" s="267">
        <f>Z38/100</f>
        <v>0</v>
      </c>
      <c r="L39" s="267"/>
      <c r="M39" s="267"/>
      <c r="N39" s="267"/>
      <c r="O39" s="267"/>
      <c r="P39" s="267"/>
      <c r="Q39" s="267"/>
      <c r="R39" s="267"/>
      <c r="S39" s="245"/>
      <c r="T39" s="4" t="str">
        <f t="shared" si="12"/>
        <v/>
      </c>
      <c r="U39" s="4" t="str">
        <f t="shared" si="13"/>
        <v/>
      </c>
      <c r="V39" s="4" t="str">
        <f t="shared" si="14"/>
        <v/>
      </c>
      <c r="W39" s="4" t="str">
        <f t="shared" si="15"/>
        <v/>
      </c>
      <c r="X39" s="4" t="str">
        <f t="shared" si="16"/>
        <v/>
      </c>
      <c r="Y39" s="4" t="str">
        <f t="shared" si="17"/>
        <v/>
      </c>
    </row>
    <row r="40" spans="1:26" ht="18" customHeight="1" x14ac:dyDescent="0.25">
      <c r="A40" s="195"/>
      <c r="B40" s="195"/>
      <c r="C40" s="195"/>
      <c r="D40" s="195"/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5"/>
      <c r="Q40" s="195"/>
      <c r="R40" s="195"/>
      <c r="S40" s="195"/>
    </row>
    <row r="41" spans="1:26" ht="52.8" customHeight="1" x14ac:dyDescent="0.25">
      <c r="A41" s="275" t="s">
        <v>10</v>
      </c>
      <c r="B41" s="275"/>
      <c r="C41" s="275"/>
      <c r="D41" s="275"/>
      <c r="E41" s="275"/>
      <c r="F41" s="275"/>
      <c r="G41" s="275"/>
      <c r="H41" s="275"/>
      <c r="I41" s="275"/>
      <c r="J41" s="275"/>
      <c r="K41" s="275"/>
      <c r="L41" s="275"/>
      <c r="M41" s="275"/>
      <c r="N41" s="275"/>
      <c r="O41" s="275"/>
      <c r="P41" s="275"/>
      <c r="Q41" s="275"/>
      <c r="R41" s="275"/>
      <c r="S41" s="275"/>
    </row>
    <row r="42" spans="1:26" ht="34.200000000000003" customHeight="1" x14ac:dyDescent="0.25">
      <c r="A42" s="209" t="s">
        <v>147</v>
      </c>
      <c r="B42" s="209"/>
      <c r="C42" s="209"/>
      <c r="D42" s="209"/>
      <c r="E42" s="209"/>
      <c r="F42" s="209"/>
      <c r="G42" s="209"/>
      <c r="H42" s="209"/>
      <c r="I42" s="209"/>
      <c r="J42" s="209"/>
      <c r="K42" s="209"/>
      <c r="L42" s="219" t="s">
        <v>146</v>
      </c>
      <c r="M42" s="220"/>
      <c r="N42" s="220"/>
      <c r="O42" s="220"/>
      <c r="P42" s="220"/>
      <c r="Q42" s="220"/>
      <c r="R42" s="221"/>
      <c r="S42" s="276" t="s">
        <v>7</v>
      </c>
    </row>
    <row r="43" spans="1:26" ht="43.2" customHeight="1" x14ac:dyDescent="0.25">
      <c r="A43" s="151">
        <v>30</v>
      </c>
      <c r="B43" s="151"/>
      <c r="C43" s="151"/>
      <c r="D43" s="151"/>
      <c r="E43" s="151"/>
      <c r="F43" s="151"/>
      <c r="G43" s="151"/>
      <c r="H43" s="151"/>
      <c r="I43" s="151"/>
      <c r="J43" s="151"/>
      <c r="K43" s="151"/>
      <c r="L43" s="222"/>
      <c r="M43" s="223"/>
      <c r="N43" s="223"/>
      <c r="O43" s="223"/>
      <c r="P43" s="223"/>
      <c r="Q43" s="223"/>
      <c r="R43" s="224"/>
      <c r="S43" s="277"/>
    </row>
    <row r="44" spans="1:26" ht="60.6" customHeight="1" x14ac:dyDescent="0.25">
      <c r="A44" s="231" t="s">
        <v>135</v>
      </c>
      <c r="B44" s="119" t="s">
        <v>186</v>
      </c>
      <c r="C44" s="119" t="s">
        <v>137</v>
      </c>
      <c r="D44" s="119" t="s">
        <v>138</v>
      </c>
      <c r="E44" s="233" t="s">
        <v>167</v>
      </c>
      <c r="F44" s="234"/>
      <c r="G44" s="235"/>
      <c r="H44" s="216" t="s">
        <v>139</v>
      </c>
      <c r="I44" s="216" t="s">
        <v>140</v>
      </c>
      <c r="J44" s="216" t="s">
        <v>141</v>
      </c>
      <c r="K44" s="216" t="s">
        <v>142</v>
      </c>
      <c r="L44" s="120" t="s">
        <v>179</v>
      </c>
      <c r="M44" s="120" t="s">
        <v>176</v>
      </c>
      <c r="N44" s="120" t="s">
        <v>175</v>
      </c>
      <c r="O44" s="120" t="s">
        <v>172</v>
      </c>
      <c r="P44" s="120" t="s">
        <v>173</v>
      </c>
      <c r="Q44" s="120" t="s">
        <v>201</v>
      </c>
      <c r="R44" s="120" t="s">
        <v>174</v>
      </c>
      <c r="S44" s="277"/>
    </row>
    <row r="45" spans="1:26" ht="74.400000000000006" customHeight="1" x14ac:dyDescent="0.25">
      <c r="A45" s="232"/>
      <c r="B45" s="119" t="s">
        <v>188</v>
      </c>
      <c r="C45" s="119" t="s">
        <v>143</v>
      </c>
      <c r="D45" s="121" t="s">
        <v>144</v>
      </c>
      <c r="E45" s="78" t="s">
        <v>98</v>
      </c>
      <c r="F45" s="78" t="s">
        <v>99</v>
      </c>
      <c r="G45" s="78" t="s">
        <v>100</v>
      </c>
      <c r="H45" s="216"/>
      <c r="I45" s="216"/>
      <c r="J45" s="216"/>
      <c r="K45" s="216"/>
      <c r="L45" s="216" t="s">
        <v>145</v>
      </c>
      <c r="M45" s="216"/>
      <c r="N45" s="216"/>
      <c r="O45" s="216"/>
      <c r="P45" s="216"/>
      <c r="Q45" s="216"/>
      <c r="R45" s="216"/>
      <c r="S45" s="278"/>
    </row>
    <row r="46" spans="1:26" ht="43.8" customHeight="1" x14ac:dyDescent="0.25">
      <c r="A46" s="122">
        <v>1</v>
      </c>
      <c r="B46" s="111"/>
      <c r="C46" s="111"/>
      <c r="D46" s="111"/>
      <c r="E46" s="112">
        <v>1</v>
      </c>
      <c r="F46" s="112"/>
      <c r="G46" s="112"/>
      <c r="H46" s="111">
        <f>SUM(E46:G46)</f>
        <v>1</v>
      </c>
      <c r="I46" s="123">
        <f>H46/$H$73</f>
        <v>1</v>
      </c>
      <c r="J46" s="111"/>
      <c r="K46" s="124">
        <f>$I46*$A$43</f>
        <v>30</v>
      </c>
      <c r="L46" s="117"/>
      <c r="M46" s="117"/>
      <c r="N46" s="117"/>
      <c r="O46" s="117"/>
      <c r="P46" s="117"/>
      <c r="Q46" s="117"/>
      <c r="R46" s="117"/>
      <c r="S46" s="20"/>
      <c r="T46" s="1" t="str">
        <f t="shared" ref="T46" si="18">IF(M46="x",20,"")</f>
        <v/>
      </c>
      <c r="U46" s="1" t="str">
        <f t="shared" ref="U46" si="19">IF(N46="x",40,"")</f>
        <v/>
      </c>
      <c r="V46" s="1" t="str">
        <f t="shared" ref="V46" si="20">IF(O46="x",60,"")</f>
        <v/>
      </c>
      <c r="W46" s="1" t="str">
        <f t="shared" ref="W46" si="21">IF(P46="x",80,"")</f>
        <v/>
      </c>
      <c r="X46" s="1" t="str">
        <f>IF(Q46="x",90,"")</f>
        <v/>
      </c>
      <c r="Y46" s="1" t="str">
        <f>IF(R46="x",100,"")</f>
        <v/>
      </c>
      <c r="Z46" s="1">
        <f>SUM(T46:Y46)/$A$43*K46</f>
        <v>0</v>
      </c>
    </row>
    <row r="47" spans="1:26" ht="43.8" customHeight="1" x14ac:dyDescent="0.25">
      <c r="A47" s="122">
        <v>2</v>
      </c>
      <c r="B47" s="111"/>
      <c r="C47" s="111"/>
      <c r="D47" s="111"/>
      <c r="E47" s="112"/>
      <c r="F47" s="112"/>
      <c r="G47" s="112"/>
      <c r="H47" s="111">
        <f t="shared" ref="H47:H72" si="22">SUM(E47:G47)</f>
        <v>0</v>
      </c>
      <c r="I47" s="123">
        <f t="shared" ref="I47:I72" si="23">H47/$H$73</f>
        <v>0</v>
      </c>
      <c r="J47" s="111"/>
      <c r="K47" s="124">
        <f t="shared" ref="K47:K72" si="24">$I47*$A$43</f>
        <v>0</v>
      </c>
      <c r="L47" s="117"/>
      <c r="M47" s="117"/>
      <c r="N47" s="117"/>
      <c r="O47" s="117"/>
      <c r="P47" s="117"/>
      <c r="Q47" s="117"/>
      <c r="R47" s="117"/>
      <c r="S47" s="20"/>
      <c r="T47" s="1" t="str">
        <f t="shared" ref="T47:T72" si="25">IF(M47="x",20,"")</f>
        <v/>
      </c>
      <c r="U47" s="1" t="str">
        <f t="shared" ref="U47:U72" si="26">IF(N47="x",40,"")</f>
        <v/>
      </c>
      <c r="V47" s="1" t="str">
        <f t="shared" ref="V47:V72" si="27">IF(O47="x",60,"")</f>
        <v/>
      </c>
      <c r="W47" s="1" t="str">
        <f t="shared" ref="W47:W72" si="28">IF(P47="x",80,"")</f>
        <v/>
      </c>
      <c r="X47" s="1" t="str">
        <f t="shared" ref="X47:X72" si="29">IF(Q47="x",90,"")</f>
        <v/>
      </c>
      <c r="Y47" s="1" t="str">
        <f t="shared" ref="Y47:Y72" si="30">IF(R47="x",100,"")</f>
        <v/>
      </c>
      <c r="Z47" s="1">
        <f t="shared" ref="Z47:Z72" si="31">SUM(T47:Y47)/$A$43*K47</f>
        <v>0</v>
      </c>
    </row>
    <row r="48" spans="1:26" ht="43.8" customHeight="1" x14ac:dyDescent="0.25">
      <c r="A48" s="122">
        <v>3</v>
      </c>
      <c r="B48" s="111"/>
      <c r="C48" s="111"/>
      <c r="D48" s="111"/>
      <c r="E48" s="112"/>
      <c r="F48" s="112"/>
      <c r="G48" s="112"/>
      <c r="H48" s="111">
        <f t="shared" si="22"/>
        <v>0</v>
      </c>
      <c r="I48" s="123">
        <f t="shared" si="23"/>
        <v>0</v>
      </c>
      <c r="J48" s="111"/>
      <c r="K48" s="124">
        <f t="shared" si="24"/>
        <v>0</v>
      </c>
      <c r="L48" s="117"/>
      <c r="M48" s="117"/>
      <c r="N48" s="117"/>
      <c r="O48" s="117"/>
      <c r="P48" s="117"/>
      <c r="Q48" s="117"/>
      <c r="R48" s="117"/>
      <c r="S48" s="20"/>
      <c r="T48" s="1" t="str">
        <f t="shared" si="25"/>
        <v/>
      </c>
      <c r="U48" s="1" t="str">
        <f t="shared" si="26"/>
        <v/>
      </c>
      <c r="V48" s="1" t="str">
        <f t="shared" si="27"/>
        <v/>
      </c>
      <c r="W48" s="1" t="str">
        <f t="shared" si="28"/>
        <v/>
      </c>
      <c r="X48" s="1" t="str">
        <f t="shared" si="29"/>
        <v/>
      </c>
      <c r="Y48" s="1" t="str">
        <f t="shared" si="30"/>
        <v/>
      </c>
      <c r="Z48" s="1">
        <f t="shared" si="31"/>
        <v>0</v>
      </c>
    </row>
    <row r="49" spans="1:26" ht="43.8" customHeight="1" x14ac:dyDescent="0.25">
      <c r="A49" s="122">
        <v>4</v>
      </c>
      <c r="B49" s="111"/>
      <c r="C49" s="111"/>
      <c r="D49" s="111"/>
      <c r="E49" s="112"/>
      <c r="F49" s="112"/>
      <c r="G49" s="112"/>
      <c r="H49" s="111">
        <f t="shared" si="22"/>
        <v>0</v>
      </c>
      <c r="I49" s="123">
        <f t="shared" si="23"/>
        <v>0</v>
      </c>
      <c r="J49" s="111"/>
      <c r="K49" s="124">
        <f t="shared" si="24"/>
        <v>0</v>
      </c>
      <c r="L49" s="117"/>
      <c r="M49" s="117"/>
      <c r="N49" s="117"/>
      <c r="O49" s="117"/>
      <c r="P49" s="117"/>
      <c r="Q49" s="117"/>
      <c r="R49" s="117"/>
      <c r="S49" s="20"/>
      <c r="T49" s="1" t="str">
        <f t="shared" si="25"/>
        <v/>
      </c>
      <c r="U49" s="1" t="str">
        <f t="shared" si="26"/>
        <v/>
      </c>
      <c r="V49" s="1" t="str">
        <f t="shared" si="27"/>
        <v/>
      </c>
      <c r="W49" s="1" t="str">
        <f t="shared" si="28"/>
        <v/>
      </c>
      <c r="X49" s="1" t="str">
        <f t="shared" si="29"/>
        <v/>
      </c>
      <c r="Y49" s="1" t="str">
        <f t="shared" si="30"/>
        <v/>
      </c>
      <c r="Z49" s="1">
        <f t="shared" si="31"/>
        <v>0</v>
      </c>
    </row>
    <row r="50" spans="1:26" ht="43.8" hidden="1" customHeight="1" x14ac:dyDescent="0.25">
      <c r="A50" s="122">
        <v>5</v>
      </c>
      <c r="B50" s="111"/>
      <c r="C50" s="111"/>
      <c r="D50" s="111"/>
      <c r="E50" s="112"/>
      <c r="F50" s="112"/>
      <c r="G50" s="112"/>
      <c r="H50" s="111">
        <f t="shared" si="22"/>
        <v>0</v>
      </c>
      <c r="I50" s="123">
        <f t="shared" si="23"/>
        <v>0</v>
      </c>
      <c r="J50" s="111"/>
      <c r="K50" s="124">
        <f t="shared" si="24"/>
        <v>0</v>
      </c>
      <c r="L50" s="117"/>
      <c r="M50" s="117"/>
      <c r="N50" s="117"/>
      <c r="O50" s="117"/>
      <c r="P50" s="117"/>
      <c r="Q50" s="117"/>
      <c r="R50" s="117"/>
      <c r="S50" s="20"/>
      <c r="T50" s="1" t="str">
        <f t="shared" si="25"/>
        <v/>
      </c>
      <c r="U50" s="1" t="str">
        <f t="shared" si="26"/>
        <v/>
      </c>
      <c r="V50" s="1" t="str">
        <f t="shared" si="27"/>
        <v/>
      </c>
      <c r="W50" s="1" t="str">
        <f t="shared" si="28"/>
        <v/>
      </c>
      <c r="X50" s="1" t="str">
        <f t="shared" si="29"/>
        <v/>
      </c>
      <c r="Y50" s="1" t="str">
        <f t="shared" si="30"/>
        <v/>
      </c>
      <c r="Z50" s="1">
        <f t="shared" si="31"/>
        <v>0</v>
      </c>
    </row>
    <row r="51" spans="1:26" ht="54" hidden="1" customHeight="1" x14ac:dyDescent="0.25">
      <c r="A51" s="122">
        <v>6</v>
      </c>
      <c r="B51" s="111"/>
      <c r="C51" s="111"/>
      <c r="D51" s="111"/>
      <c r="E51" s="112"/>
      <c r="F51" s="112"/>
      <c r="G51" s="112"/>
      <c r="H51" s="111">
        <f t="shared" si="22"/>
        <v>0</v>
      </c>
      <c r="I51" s="123">
        <f t="shared" si="23"/>
        <v>0</v>
      </c>
      <c r="J51" s="111"/>
      <c r="K51" s="124">
        <f t="shared" si="24"/>
        <v>0</v>
      </c>
      <c r="L51" s="117"/>
      <c r="M51" s="117"/>
      <c r="N51" s="117"/>
      <c r="O51" s="117"/>
      <c r="P51" s="117"/>
      <c r="Q51" s="117"/>
      <c r="R51" s="117"/>
      <c r="S51" s="20"/>
      <c r="T51" s="1" t="str">
        <f t="shared" si="25"/>
        <v/>
      </c>
      <c r="U51" s="1" t="str">
        <f t="shared" si="26"/>
        <v/>
      </c>
      <c r="V51" s="1" t="str">
        <f t="shared" si="27"/>
        <v/>
      </c>
      <c r="W51" s="1" t="str">
        <f t="shared" si="28"/>
        <v/>
      </c>
      <c r="X51" s="1" t="str">
        <f t="shared" si="29"/>
        <v/>
      </c>
      <c r="Y51" s="1" t="str">
        <f t="shared" si="30"/>
        <v/>
      </c>
      <c r="Z51" s="1">
        <f t="shared" si="31"/>
        <v>0</v>
      </c>
    </row>
    <row r="52" spans="1:26" ht="61.8" hidden="1" customHeight="1" x14ac:dyDescent="0.25">
      <c r="A52" s="122">
        <v>7</v>
      </c>
      <c r="B52" s="111"/>
      <c r="C52" s="111"/>
      <c r="D52" s="111"/>
      <c r="E52" s="112"/>
      <c r="F52" s="112"/>
      <c r="G52" s="112"/>
      <c r="H52" s="111">
        <f t="shared" si="22"/>
        <v>0</v>
      </c>
      <c r="I52" s="123">
        <f t="shared" si="23"/>
        <v>0</v>
      </c>
      <c r="J52" s="111"/>
      <c r="K52" s="124">
        <f t="shared" si="24"/>
        <v>0</v>
      </c>
      <c r="L52" s="117"/>
      <c r="M52" s="117"/>
      <c r="N52" s="117"/>
      <c r="O52" s="117"/>
      <c r="P52" s="117"/>
      <c r="Q52" s="117"/>
      <c r="R52" s="117"/>
      <c r="S52" s="20"/>
      <c r="T52" s="1" t="str">
        <f t="shared" si="25"/>
        <v/>
      </c>
      <c r="U52" s="1" t="str">
        <f t="shared" si="26"/>
        <v/>
      </c>
      <c r="V52" s="1" t="str">
        <f t="shared" si="27"/>
        <v/>
      </c>
      <c r="W52" s="1" t="str">
        <f t="shared" si="28"/>
        <v/>
      </c>
      <c r="X52" s="1" t="str">
        <f t="shared" si="29"/>
        <v/>
      </c>
      <c r="Y52" s="1" t="str">
        <f t="shared" si="30"/>
        <v/>
      </c>
      <c r="Z52" s="1">
        <f t="shared" si="31"/>
        <v>0</v>
      </c>
    </row>
    <row r="53" spans="1:26" ht="61.8" hidden="1" customHeight="1" x14ac:dyDescent="0.25">
      <c r="A53" s="122">
        <v>8</v>
      </c>
      <c r="B53" s="111"/>
      <c r="C53" s="111"/>
      <c r="D53" s="111"/>
      <c r="E53" s="112"/>
      <c r="F53" s="112"/>
      <c r="G53" s="112"/>
      <c r="H53" s="111">
        <f t="shared" si="22"/>
        <v>0</v>
      </c>
      <c r="I53" s="123">
        <f t="shared" si="23"/>
        <v>0</v>
      </c>
      <c r="J53" s="111"/>
      <c r="K53" s="124">
        <f t="shared" si="24"/>
        <v>0</v>
      </c>
      <c r="L53" s="117"/>
      <c r="M53" s="117"/>
      <c r="N53" s="117"/>
      <c r="O53" s="117"/>
      <c r="P53" s="117"/>
      <c r="Q53" s="117"/>
      <c r="R53" s="117"/>
      <c r="S53" s="20"/>
      <c r="T53" s="1" t="str">
        <f t="shared" si="25"/>
        <v/>
      </c>
      <c r="U53" s="1" t="str">
        <f t="shared" si="26"/>
        <v/>
      </c>
      <c r="V53" s="1" t="str">
        <f t="shared" si="27"/>
        <v/>
      </c>
      <c r="W53" s="1" t="str">
        <f t="shared" si="28"/>
        <v/>
      </c>
      <c r="X53" s="1" t="str">
        <f t="shared" si="29"/>
        <v/>
      </c>
      <c r="Y53" s="1" t="str">
        <f t="shared" si="30"/>
        <v/>
      </c>
      <c r="Z53" s="1">
        <f t="shared" si="31"/>
        <v>0</v>
      </c>
    </row>
    <row r="54" spans="1:26" ht="61.8" hidden="1" customHeight="1" x14ac:dyDescent="0.25">
      <c r="A54" s="122">
        <v>9</v>
      </c>
      <c r="B54" s="111"/>
      <c r="C54" s="111"/>
      <c r="D54" s="111"/>
      <c r="E54" s="112"/>
      <c r="F54" s="112"/>
      <c r="G54" s="112"/>
      <c r="H54" s="111">
        <f t="shared" si="22"/>
        <v>0</v>
      </c>
      <c r="I54" s="123">
        <f t="shared" si="23"/>
        <v>0</v>
      </c>
      <c r="J54" s="111"/>
      <c r="K54" s="124">
        <f t="shared" si="24"/>
        <v>0</v>
      </c>
      <c r="L54" s="117"/>
      <c r="M54" s="117"/>
      <c r="N54" s="117"/>
      <c r="O54" s="117"/>
      <c r="P54" s="117"/>
      <c r="Q54" s="117"/>
      <c r="R54" s="117"/>
      <c r="S54" s="20"/>
      <c r="T54" s="1" t="str">
        <f t="shared" si="25"/>
        <v/>
      </c>
      <c r="U54" s="1" t="str">
        <f t="shared" si="26"/>
        <v/>
      </c>
      <c r="V54" s="1" t="str">
        <f t="shared" si="27"/>
        <v/>
      </c>
      <c r="W54" s="1" t="str">
        <f t="shared" si="28"/>
        <v/>
      </c>
      <c r="X54" s="1" t="str">
        <f t="shared" si="29"/>
        <v/>
      </c>
      <c r="Y54" s="1" t="str">
        <f t="shared" si="30"/>
        <v/>
      </c>
      <c r="Z54" s="1">
        <f t="shared" si="31"/>
        <v>0</v>
      </c>
    </row>
    <row r="55" spans="1:26" ht="61.8" hidden="1" customHeight="1" x14ac:dyDescent="0.25">
      <c r="A55" s="122">
        <v>10</v>
      </c>
      <c r="B55" s="111"/>
      <c r="C55" s="111"/>
      <c r="D55" s="111"/>
      <c r="E55" s="112"/>
      <c r="F55" s="112"/>
      <c r="G55" s="112"/>
      <c r="H55" s="111">
        <f t="shared" si="22"/>
        <v>0</v>
      </c>
      <c r="I55" s="123">
        <f t="shared" si="23"/>
        <v>0</v>
      </c>
      <c r="J55" s="111"/>
      <c r="K55" s="124">
        <f t="shared" si="24"/>
        <v>0</v>
      </c>
      <c r="L55" s="117"/>
      <c r="M55" s="117"/>
      <c r="N55" s="117"/>
      <c r="O55" s="117"/>
      <c r="P55" s="117"/>
      <c r="Q55" s="117"/>
      <c r="R55" s="117"/>
      <c r="S55" s="20"/>
      <c r="T55" s="1" t="str">
        <f t="shared" si="25"/>
        <v/>
      </c>
      <c r="U55" s="1" t="str">
        <f t="shared" si="26"/>
        <v/>
      </c>
      <c r="V55" s="1" t="str">
        <f t="shared" si="27"/>
        <v/>
      </c>
      <c r="W55" s="1" t="str">
        <f t="shared" si="28"/>
        <v/>
      </c>
      <c r="X55" s="1" t="str">
        <f t="shared" si="29"/>
        <v/>
      </c>
      <c r="Y55" s="1" t="str">
        <f t="shared" si="30"/>
        <v/>
      </c>
      <c r="Z55" s="1">
        <f t="shared" si="31"/>
        <v>0</v>
      </c>
    </row>
    <row r="56" spans="1:26" ht="61.8" hidden="1" customHeight="1" x14ac:dyDescent="0.25">
      <c r="A56" s="122">
        <v>11</v>
      </c>
      <c r="B56" s="111"/>
      <c r="C56" s="111"/>
      <c r="D56" s="111"/>
      <c r="E56" s="112"/>
      <c r="F56" s="112"/>
      <c r="G56" s="112"/>
      <c r="H56" s="111">
        <f t="shared" si="22"/>
        <v>0</v>
      </c>
      <c r="I56" s="123">
        <f t="shared" si="23"/>
        <v>0</v>
      </c>
      <c r="J56" s="111"/>
      <c r="K56" s="124">
        <f t="shared" si="24"/>
        <v>0</v>
      </c>
      <c r="L56" s="117"/>
      <c r="M56" s="117"/>
      <c r="N56" s="117"/>
      <c r="O56" s="117"/>
      <c r="P56" s="117"/>
      <c r="Q56" s="117"/>
      <c r="R56" s="117"/>
      <c r="S56" s="20"/>
      <c r="T56" s="1" t="str">
        <f t="shared" si="25"/>
        <v/>
      </c>
      <c r="U56" s="1" t="str">
        <f t="shared" si="26"/>
        <v/>
      </c>
      <c r="V56" s="1" t="str">
        <f t="shared" si="27"/>
        <v/>
      </c>
      <c r="W56" s="1" t="str">
        <f t="shared" si="28"/>
        <v/>
      </c>
      <c r="X56" s="1" t="str">
        <f t="shared" si="29"/>
        <v/>
      </c>
      <c r="Y56" s="1" t="str">
        <f t="shared" si="30"/>
        <v/>
      </c>
      <c r="Z56" s="1">
        <f t="shared" si="31"/>
        <v>0</v>
      </c>
    </row>
    <row r="57" spans="1:26" ht="15" hidden="1" x14ac:dyDescent="0.25">
      <c r="A57" s="122">
        <v>12</v>
      </c>
      <c r="B57" s="111"/>
      <c r="C57" s="111"/>
      <c r="D57" s="111"/>
      <c r="E57" s="112"/>
      <c r="F57" s="112"/>
      <c r="G57" s="112"/>
      <c r="H57" s="111">
        <f t="shared" si="22"/>
        <v>0</v>
      </c>
      <c r="I57" s="123">
        <f t="shared" si="23"/>
        <v>0</v>
      </c>
      <c r="J57" s="111"/>
      <c r="K57" s="124">
        <f t="shared" si="24"/>
        <v>0</v>
      </c>
      <c r="L57" s="117"/>
      <c r="M57" s="117"/>
      <c r="N57" s="117"/>
      <c r="O57" s="117"/>
      <c r="P57" s="117"/>
      <c r="Q57" s="117"/>
      <c r="R57" s="117"/>
      <c r="S57" s="20"/>
      <c r="T57" s="1" t="str">
        <f t="shared" si="25"/>
        <v/>
      </c>
      <c r="U57" s="1" t="str">
        <f t="shared" si="26"/>
        <v/>
      </c>
      <c r="V57" s="1" t="str">
        <f t="shared" si="27"/>
        <v/>
      </c>
      <c r="W57" s="1" t="str">
        <f t="shared" si="28"/>
        <v/>
      </c>
      <c r="X57" s="1" t="str">
        <f t="shared" si="29"/>
        <v/>
      </c>
      <c r="Y57" s="1" t="str">
        <f t="shared" si="30"/>
        <v/>
      </c>
      <c r="Z57" s="1">
        <f t="shared" si="31"/>
        <v>0</v>
      </c>
    </row>
    <row r="58" spans="1:26" ht="15" hidden="1" x14ac:dyDescent="0.25">
      <c r="A58" s="122"/>
      <c r="B58" s="111"/>
      <c r="C58" s="111"/>
      <c r="D58" s="111"/>
      <c r="E58" s="112"/>
      <c r="F58" s="112"/>
      <c r="G58" s="112"/>
      <c r="H58" s="111">
        <f t="shared" si="22"/>
        <v>0</v>
      </c>
      <c r="I58" s="123">
        <f t="shared" si="23"/>
        <v>0</v>
      </c>
      <c r="J58" s="111"/>
      <c r="K58" s="124">
        <f t="shared" si="24"/>
        <v>0</v>
      </c>
      <c r="L58" s="117"/>
      <c r="M58" s="117"/>
      <c r="N58" s="117"/>
      <c r="O58" s="117"/>
      <c r="P58" s="117"/>
      <c r="Q58" s="117"/>
      <c r="R58" s="117" t="s">
        <v>4</v>
      </c>
      <c r="S58" s="20"/>
      <c r="T58" s="1" t="str">
        <f t="shared" si="25"/>
        <v/>
      </c>
      <c r="U58" s="1" t="str">
        <f t="shared" si="26"/>
        <v/>
      </c>
      <c r="V58" s="1" t="str">
        <f t="shared" si="27"/>
        <v/>
      </c>
      <c r="W58" s="1" t="str">
        <f t="shared" si="28"/>
        <v/>
      </c>
      <c r="X58" s="1" t="str">
        <f t="shared" si="29"/>
        <v/>
      </c>
      <c r="Y58" s="1">
        <f t="shared" si="30"/>
        <v>100</v>
      </c>
      <c r="Z58" s="1">
        <f t="shared" si="31"/>
        <v>0</v>
      </c>
    </row>
    <row r="59" spans="1:26" ht="15" hidden="1" x14ac:dyDescent="0.25">
      <c r="A59" s="122"/>
      <c r="B59" s="111"/>
      <c r="C59" s="111"/>
      <c r="D59" s="111"/>
      <c r="E59" s="112"/>
      <c r="F59" s="112"/>
      <c r="G59" s="112"/>
      <c r="H59" s="111">
        <f t="shared" si="22"/>
        <v>0</v>
      </c>
      <c r="I59" s="123">
        <f t="shared" si="23"/>
        <v>0</v>
      </c>
      <c r="J59" s="111"/>
      <c r="K59" s="124">
        <f t="shared" si="24"/>
        <v>0</v>
      </c>
      <c r="L59" s="117"/>
      <c r="M59" s="117"/>
      <c r="N59" s="117"/>
      <c r="O59" s="117"/>
      <c r="P59" s="117"/>
      <c r="Q59" s="117"/>
      <c r="R59" s="117" t="s">
        <v>4</v>
      </c>
      <c r="S59" s="20"/>
      <c r="T59" s="1" t="str">
        <f t="shared" si="25"/>
        <v/>
      </c>
      <c r="U59" s="1" t="str">
        <f t="shared" si="26"/>
        <v/>
      </c>
      <c r="V59" s="1" t="str">
        <f t="shared" si="27"/>
        <v/>
      </c>
      <c r="W59" s="1" t="str">
        <f t="shared" si="28"/>
        <v/>
      </c>
      <c r="X59" s="1" t="str">
        <f t="shared" si="29"/>
        <v/>
      </c>
      <c r="Y59" s="1">
        <f t="shared" si="30"/>
        <v>100</v>
      </c>
      <c r="Z59" s="1">
        <f t="shared" si="31"/>
        <v>0</v>
      </c>
    </row>
    <row r="60" spans="1:26" ht="15" hidden="1" x14ac:dyDescent="0.25">
      <c r="A60" s="122"/>
      <c r="B60" s="111"/>
      <c r="C60" s="111"/>
      <c r="D60" s="111"/>
      <c r="E60" s="112"/>
      <c r="F60" s="112"/>
      <c r="G60" s="112"/>
      <c r="H60" s="111">
        <f t="shared" si="22"/>
        <v>0</v>
      </c>
      <c r="I60" s="123">
        <f t="shared" si="23"/>
        <v>0</v>
      </c>
      <c r="J60" s="111"/>
      <c r="K60" s="124">
        <f t="shared" si="24"/>
        <v>0</v>
      </c>
      <c r="L60" s="117"/>
      <c r="M60" s="117"/>
      <c r="N60" s="117"/>
      <c r="O60" s="117"/>
      <c r="P60" s="117"/>
      <c r="Q60" s="117"/>
      <c r="R60" s="117" t="s">
        <v>4</v>
      </c>
      <c r="S60" s="20"/>
      <c r="T60" s="1" t="str">
        <f t="shared" si="25"/>
        <v/>
      </c>
      <c r="U60" s="1" t="str">
        <f t="shared" si="26"/>
        <v/>
      </c>
      <c r="V60" s="1" t="str">
        <f t="shared" si="27"/>
        <v/>
      </c>
      <c r="W60" s="1" t="str">
        <f t="shared" si="28"/>
        <v/>
      </c>
      <c r="X60" s="1" t="str">
        <f t="shared" si="29"/>
        <v/>
      </c>
      <c r="Y60" s="1">
        <f t="shared" si="30"/>
        <v>100</v>
      </c>
      <c r="Z60" s="1">
        <f t="shared" si="31"/>
        <v>0</v>
      </c>
    </row>
    <row r="61" spans="1:26" ht="15" hidden="1" x14ac:dyDescent="0.25">
      <c r="A61" s="122"/>
      <c r="B61" s="111"/>
      <c r="C61" s="111"/>
      <c r="D61" s="111"/>
      <c r="E61" s="112"/>
      <c r="F61" s="112"/>
      <c r="G61" s="112"/>
      <c r="H61" s="111">
        <f t="shared" si="22"/>
        <v>0</v>
      </c>
      <c r="I61" s="123">
        <f t="shared" si="23"/>
        <v>0</v>
      </c>
      <c r="J61" s="111"/>
      <c r="K61" s="124">
        <f t="shared" si="24"/>
        <v>0</v>
      </c>
      <c r="L61" s="117"/>
      <c r="M61" s="117"/>
      <c r="N61" s="117"/>
      <c r="O61" s="117"/>
      <c r="P61" s="117"/>
      <c r="Q61" s="117"/>
      <c r="R61" s="117" t="s">
        <v>4</v>
      </c>
      <c r="S61" s="20"/>
      <c r="T61" s="1" t="str">
        <f t="shared" si="25"/>
        <v/>
      </c>
      <c r="U61" s="1" t="str">
        <f t="shared" si="26"/>
        <v/>
      </c>
      <c r="V61" s="1" t="str">
        <f t="shared" si="27"/>
        <v/>
      </c>
      <c r="W61" s="1" t="str">
        <f t="shared" si="28"/>
        <v/>
      </c>
      <c r="X61" s="1" t="str">
        <f t="shared" si="29"/>
        <v/>
      </c>
      <c r="Y61" s="1">
        <f t="shared" si="30"/>
        <v>100</v>
      </c>
      <c r="Z61" s="1">
        <f t="shared" si="31"/>
        <v>0</v>
      </c>
    </row>
    <row r="62" spans="1:26" ht="15" hidden="1" x14ac:dyDescent="0.25">
      <c r="A62" s="122"/>
      <c r="B62" s="111"/>
      <c r="C62" s="111"/>
      <c r="D62" s="111"/>
      <c r="E62" s="112"/>
      <c r="F62" s="112"/>
      <c r="G62" s="112"/>
      <c r="H62" s="111">
        <f t="shared" si="22"/>
        <v>0</v>
      </c>
      <c r="I62" s="123">
        <f t="shared" si="23"/>
        <v>0</v>
      </c>
      <c r="J62" s="111"/>
      <c r="K62" s="124">
        <f t="shared" si="24"/>
        <v>0</v>
      </c>
      <c r="L62" s="117"/>
      <c r="M62" s="117"/>
      <c r="N62" s="117"/>
      <c r="O62" s="117"/>
      <c r="P62" s="117"/>
      <c r="Q62" s="117"/>
      <c r="R62" s="117" t="s">
        <v>4</v>
      </c>
      <c r="S62" s="20"/>
      <c r="T62" s="1" t="str">
        <f t="shared" si="25"/>
        <v/>
      </c>
      <c r="U62" s="1" t="str">
        <f t="shared" si="26"/>
        <v/>
      </c>
      <c r="V62" s="1" t="str">
        <f t="shared" si="27"/>
        <v/>
      </c>
      <c r="W62" s="1" t="str">
        <f t="shared" si="28"/>
        <v/>
      </c>
      <c r="X62" s="1" t="str">
        <f t="shared" si="29"/>
        <v/>
      </c>
      <c r="Y62" s="1">
        <f t="shared" si="30"/>
        <v>100</v>
      </c>
      <c r="Z62" s="1">
        <f t="shared" si="31"/>
        <v>0</v>
      </c>
    </row>
    <row r="63" spans="1:26" ht="15" hidden="1" x14ac:dyDescent="0.25">
      <c r="A63" s="122"/>
      <c r="B63" s="111"/>
      <c r="C63" s="111"/>
      <c r="D63" s="111"/>
      <c r="E63" s="112"/>
      <c r="F63" s="112"/>
      <c r="G63" s="112"/>
      <c r="H63" s="111">
        <f t="shared" si="22"/>
        <v>0</v>
      </c>
      <c r="I63" s="123">
        <f t="shared" si="23"/>
        <v>0</v>
      </c>
      <c r="J63" s="111"/>
      <c r="K63" s="124">
        <f t="shared" si="24"/>
        <v>0</v>
      </c>
      <c r="L63" s="117"/>
      <c r="M63" s="117"/>
      <c r="N63" s="117"/>
      <c r="O63" s="117"/>
      <c r="P63" s="117"/>
      <c r="Q63" s="117"/>
      <c r="R63" s="117" t="s">
        <v>4</v>
      </c>
      <c r="S63" s="20"/>
      <c r="T63" s="1" t="str">
        <f t="shared" si="25"/>
        <v/>
      </c>
      <c r="U63" s="1" t="str">
        <f t="shared" si="26"/>
        <v/>
      </c>
      <c r="V63" s="1" t="str">
        <f t="shared" si="27"/>
        <v/>
      </c>
      <c r="W63" s="1" t="str">
        <f t="shared" si="28"/>
        <v/>
      </c>
      <c r="X63" s="1" t="str">
        <f t="shared" si="29"/>
        <v/>
      </c>
      <c r="Y63" s="1">
        <f t="shared" si="30"/>
        <v>100</v>
      </c>
      <c r="Z63" s="1">
        <f t="shared" si="31"/>
        <v>0</v>
      </c>
    </row>
    <row r="64" spans="1:26" ht="15" hidden="1" x14ac:dyDescent="0.25">
      <c r="A64" s="122"/>
      <c r="B64" s="111"/>
      <c r="C64" s="111"/>
      <c r="D64" s="111"/>
      <c r="E64" s="112"/>
      <c r="F64" s="112"/>
      <c r="G64" s="112"/>
      <c r="H64" s="111">
        <f t="shared" si="22"/>
        <v>0</v>
      </c>
      <c r="I64" s="123">
        <f t="shared" si="23"/>
        <v>0</v>
      </c>
      <c r="J64" s="111"/>
      <c r="K64" s="124">
        <f t="shared" si="24"/>
        <v>0</v>
      </c>
      <c r="L64" s="117"/>
      <c r="M64" s="117"/>
      <c r="N64" s="117"/>
      <c r="O64" s="117"/>
      <c r="P64" s="117"/>
      <c r="Q64" s="117"/>
      <c r="R64" s="117" t="s">
        <v>4</v>
      </c>
      <c r="S64" s="20"/>
      <c r="T64" s="1" t="str">
        <f t="shared" si="25"/>
        <v/>
      </c>
      <c r="U64" s="1" t="str">
        <f t="shared" si="26"/>
        <v/>
      </c>
      <c r="V64" s="1" t="str">
        <f t="shared" si="27"/>
        <v/>
      </c>
      <c r="W64" s="1" t="str">
        <f t="shared" si="28"/>
        <v/>
      </c>
      <c r="X64" s="1" t="str">
        <f t="shared" si="29"/>
        <v/>
      </c>
      <c r="Y64" s="1">
        <f t="shared" si="30"/>
        <v>100</v>
      </c>
      <c r="Z64" s="1">
        <f t="shared" si="31"/>
        <v>0</v>
      </c>
    </row>
    <row r="65" spans="1:26" ht="15" hidden="1" x14ac:dyDescent="0.25">
      <c r="A65" s="122"/>
      <c r="B65" s="111"/>
      <c r="C65" s="111"/>
      <c r="D65" s="111"/>
      <c r="E65" s="112"/>
      <c r="F65" s="112"/>
      <c r="G65" s="112"/>
      <c r="H65" s="111">
        <f t="shared" si="22"/>
        <v>0</v>
      </c>
      <c r="I65" s="123">
        <f t="shared" si="23"/>
        <v>0</v>
      </c>
      <c r="J65" s="111"/>
      <c r="K65" s="124">
        <f t="shared" si="24"/>
        <v>0</v>
      </c>
      <c r="L65" s="117"/>
      <c r="M65" s="117"/>
      <c r="N65" s="117"/>
      <c r="O65" s="117"/>
      <c r="P65" s="117"/>
      <c r="Q65" s="117"/>
      <c r="R65" s="117" t="s">
        <v>4</v>
      </c>
      <c r="S65" s="20"/>
      <c r="T65" s="1" t="str">
        <f t="shared" si="25"/>
        <v/>
      </c>
      <c r="U65" s="1" t="str">
        <f t="shared" si="26"/>
        <v/>
      </c>
      <c r="V65" s="1" t="str">
        <f t="shared" si="27"/>
        <v/>
      </c>
      <c r="W65" s="1" t="str">
        <f t="shared" si="28"/>
        <v/>
      </c>
      <c r="X65" s="1" t="str">
        <f t="shared" si="29"/>
        <v/>
      </c>
      <c r="Y65" s="1">
        <f t="shared" si="30"/>
        <v>100</v>
      </c>
      <c r="Z65" s="1">
        <f t="shared" si="31"/>
        <v>0</v>
      </c>
    </row>
    <row r="66" spans="1:26" ht="15" hidden="1" x14ac:dyDescent="0.25">
      <c r="A66" s="122"/>
      <c r="B66" s="111"/>
      <c r="C66" s="111"/>
      <c r="D66" s="111"/>
      <c r="E66" s="112"/>
      <c r="F66" s="112"/>
      <c r="G66" s="112"/>
      <c r="H66" s="111">
        <f t="shared" si="22"/>
        <v>0</v>
      </c>
      <c r="I66" s="123">
        <f t="shared" si="23"/>
        <v>0</v>
      </c>
      <c r="J66" s="111"/>
      <c r="K66" s="124">
        <f t="shared" si="24"/>
        <v>0</v>
      </c>
      <c r="L66" s="117"/>
      <c r="M66" s="117"/>
      <c r="N66" s="117"/>
      <c r="O66" s="117"/>
      <c r="P66" s="117"/>
      <c r="Q66" s="117"/>
      <c r="R66" s="117" t="s">
        <v>4</v>
      </c>
      <c r="S66" s="20"/>
      <c r="T66" s="1" t="str">
        <f t="shared" si="25"/>
        <v/>
      </c>
      <c r="U66" s="1" t="str">
        <f t="shared" si="26"/>
        <v/>
      </c>
      <c r="V66" s="1" t="str">
        <f t="shared" si="27"/>
        <v/>
      </c>
      <c r="W66" s="1" t="str">
        <f t="shared" si="28"/>
        <v/>
      </c>
      <c r="X66" s="1" t="str">
        <f t="shared" si="29"/>
        <v/>
      </c>
      <c r="Y66" s="1">
        <f t="shared" si="30"/>
        <v>100</v>
      </c>
      <c r="Z66" s="1">
        <f t="shared" si="31"/>
        <v>0</v>
      </c>
    </row>
    <row r="67" spans="1:26" ht="15" hidden="1" x14ac:dyDescent="0.25">
      <c r="A67" s="122"/>
      <c r="B67" s="111"/>
      <c r="C67" s="111"/>
      <c r="D67" s="111"/>
      <c r="E67" s="112"/>
      <c r="F67" s="112"/>
      <c r="G67" s="112"/>
      <c r="H67" s="111">
        <f t="shared" si="22"/>
        <v>0</v>
      </c>
      <c r="I67" s="123">
        <f t="shared" si="23"/>
        <v>0</v>
      </c>
      <c r="J67" s="111"/>
      <c r="K67" s="124">
        <f t="shared" si="24"/>
        <v>0</v>
      </c>
      <c r="L67" s="117"/>
      <c r="M67" s="117"/>
      <c r="N67" s="117"/>
      <c r="O67" s="117"/>
      <c r="P67" s="117"/>
      <c r="Q67" s="117"/>
      <c r="R67" s="117" t="s">
        <v>4</v>
      </c>
      <c r="S67" s="20"/>
      <c r="T67" s="1" t="str">
        <f t="shared" si="25"/>
        <v/>
      </c>
      <c r="U67" s="1" t="str">
        <f t="shared" si="26"/>
        <v/>
      </c>
      <c r="V67" s="1" t="str">
        <f t="shared" si="27"/>
        <v/>
      </c>
      <c r="W67" s="1" t="str">
        <f t="shared" si="28"/>
        <v/>
      </c>
      <c r="X67" s="1" t="str">
        <f t="shared" si="29"/>
        <v/>
      </c>
      <c r="Y67" s="1">
        <f t="shared" si="30"/>
        <v>100</v>
      </c>
      <c r="Z67" s="1">
        <f t="shared" si="31"/>
        <v>0</v>
      </c>
    </row>
    <row r="68" spans="1:26" ht="15" hidden="1" x14ac:dyDescent="0.25">
      <c r="A68" s="122"/>
      <c r="B68" s="111"/>
      <c r="C68" s="111"/>
      <c r="D68" s="111"/>
      <c r="E68" s="112"/>
      <c r="F68" s="112"/>
      <c r="G68" s="112"/>
      <c r="H68" s="111">
        <f t="shared" si="22"/>
        <v>0</v>
      </c>
      <c r="I68" s="123">
        <f t="shared" si="23"/>
        <v>0</v>
      </c>
      <c r="J68" s="111"/>
      <c r="K68" s="124">
        <f t="shared" si="24"/>
        <v>0</v>
      </c>
      <c r="L68" s="117"/>
      <c r="M68" s="117"/>
      <c r="N68" s="117"/>
      <c r="O68" s="117"/>
      <c r="P68" s="117"/>
      <c r="Q68" s="117"/>
      <c r="R68" s="117" t="s">
        <v>4</v>
      </c>
      <c r="S68" s="20"/>
      <c r="T68" s="1" t="str">
        <f t="shared" si="25"/>
        <v/>
      </c>
      <c r="U68" s="1" t="str">
        <f t="shared" si="26"/>
        <v/>
      </c>
      <c r="V68" s="1" t="str">
        <f t="shared" si="27"/>
        <v/>
      </c>
      <c r="W68" s="1" t="str">
        <f t="shared" si="28"/>
        <v/>
      </c>
      <c r="X68" s="1" t="str">
        <f t="shared" si="29"/>
        <v/>
      </c>
      <c r="Y68" s="1">
        <f t="shared" si="30"/>
        <v>100</v>
      </c>
      <c r="Z68" s="1">
        <f t="shared" si="31"/>
        <v>0</v>
      </c>
    </row>
    <row r="69" spans="1:26" ht="15" hidden="1" x14ac:dyDescent="0.25">
      <c r="A69" s="122"/>
      <c r="B69" s="111"/>
      <c r="C69" s="111"/>
      <c r="D69" s="111"/>
      <c r="E69" s="112"/>
      <c r="F69" s="112"/>
      <c r="G69" s="112"/>
      <c r="H69" s="111">
        <f t="shared" si="22"/>
        <v>0</v>
      </c>
      <c r="I69" s="123">
        <f t="shared" si="23"/>
        <v>0</v>
      </c>
      <c r="J69" s="111"/>
      <c r="K69" s="124">
        <f t="shared" si="24"/>
        <v>0</v>
      </c>
      <c r="L69" s="117"/>
      <c r="M69" s="117"/>
      <c r="N69" s="117"/>
      <c r="O69" s="117"/>
      <c r="P69" s="117"/>
      <c r="Q69" s="117"/>
      <c r="R69" s="117" t="s">
        <v>4</v>
      </c>
      <c r="S69" s="20"/>
      <c r="T69" s="1" t="str">
        <f t="shared" si="25"/>
        <v/>
      </c>
      <c r="U69" s="1" t="str">
        <f t="shared" si="26"/>
        <v/>
      </c>
      <c r="V69" s="1" t="str">
        <f t="shared" si="27"/>
        <v/>
      </c>
      <c r="W69" s="1" t="str">
        <f t="shared" si="28"/>
        <v/>
      </c>
      <c r="X69" s="1" t="str">
        <f t="shared" si="29"/>
        <v/>
      </c>
      <c r="Y69" s="1">
        <f t="shared" si="30"/>
        <v>100</v>
      </c>
      <c r="Z69" s="1">
        <f t="shared" si="31"/>
        <v>0</v>
      </c>
    </row>
    <row r="70" spans="1:26" ht="15" hidden="1" x14ac:dyDescent="0.25">
      <c r="A70" s="122"/>
      <c r="B70" s="111"/>
      <c r="C70" s="111"/>
      <c r="D70" s="111"/>
      <c r="E70" s="112"/>
      <c r="F70" s="112"/>
      <c r="G70" s="112"/>
      <c r="H70" s="111">
        <f t="shared" si="22"/>
        <v>0</v>
      </c>
      <c r="I70" s="123">
        <f t="shared" si="23"/>
        <v>0</v>
      </c>
      <c r="J70" s="111"/>
      <c r="K70" s="124">
        <f t="shared" si="24"/>
        <v>0</v>
      </c>
      <c r="L70" s="117"/>
      <c r="M70" s="117"/>
      <c r="N70" s="117"/>
      <c r="O70" s="117"/>
      <c r="P70" s="117"/>
      <c r="Q70" s="117"/>
      <c r="R70" s="117" t="s">
        <v>4</v>
      </c>
      <c r="S70" s="20"/>
      <c r="T70" s="1" t="str">
        <f t="shared" si="25"/>
        <v/>
      </c>
      <c r="U70" s="1" t="str">
        <f t="shared" si="26"/>
        <v/>
      </c>
      <c r="V70" s="1" t="str">
        <f t="shared" si="27"/>
        <v/>
      </c>
      <c r="W70" s="1" t="str">
        <f t="shared" si="28"/>
        <v/>
      </c>
      <c r="X70" s="1" t="str">
        <f t="shared" si="29"/>
        <v/>
      </c>
      <c r="Y70" s="1">
        <f t="shared" si="30"/>
        <v>100</v>
      </c>
      <c r="Z70" s="1">
        <f t="shared" si="31"/>
        <v>0</v>
      </c>
    </row>
    <row r="71" spans="1:26" ht="15" hidden="1" x14ac:dyDescent="0.25">
      <c r="A71" s="122"/>
      <c r="B71" s="111"/>
      <c r="C71" s="111"/>
      <c r="D71" s="111"/>
      <c r="E71" s="112"/>
      <c r="F71" s="112"/>
      <c r="G71" s="112"/>
      <c r="H71" s="111">
        <f t="shared" si="22"/>
        <v>0</v>
      </c>
      <c r="I71" s="123">
        <f t="shared" si="23"/>
        <v>0</v>
      </c>
      <c r="J71" s="111"/>
      <c r="K71" s="124">
        <f t="shared" si="24"/>
        <v>0</v>
      </c>
      <c r="L71" s="117"/>
      <c r="M71" s="117"/>
      <c r="N71" s="117"/>
      <c r="O71" s="117"/>
      <c r="P71" s="117"/>
      <c r="Q71" s="117"/>
      <c r="R71" s="117" t="s">
        <v>4</v>
      </c>
      <c r="S71" s="20"/>
      <c r="T71" s="1" t="str">
        <f t="shared" si="25"/>
        <v/>
      </c>
      <c r="U71" s="1" t="str">
        <f t="shared" si="26"/>
        <v/>
      </c>
      <c r="V71" s="1" t="str">
        <f t="shared" si="27"/>
        <v/>
      </c>
      <c r="W71" s="1" t="str">
        <f t="shared" si="28"/>
        <v/>
      </c>
      <c r="X71" s="1" t="str">
        <f t="shared" si="29"/>
        <v/>
      </c>
      <c r="Y71" s="1">
        <f t="shared" si="30"/>
        <v>100</v>
      </c>
      <c r="Z71" s="1">
        <f t="shared" si="31"/>
        <v>0</v>
      </c>
    </row>
    <row r="72" spans="1:26" ht="15" hidden="1" x14ac:dyDescent="0.25">
      <c r="A72" s="122">
        <v>13</v>
      </c>
      <c r="B72" s="111"/>
      <c r="C72" s="111"/>
      <c r="D72" s="111"/>
      <c r="E72" s="112"/>
      <c r="F72" s="112"/>
      <c r="G72" s="112"/>
      <c r="H72" s="111">
        <f t="shared" si="22"/>
        <v>0</v>
      </c>
      <c r="I72" s="123">
        <f t="shared" si="23"/>
        <v>0</v>
      </c>
      <c r="J72" s="111"/>
      <c r="K72" s="124">
        <f t="shared" si="24"/>
        <v>0</v>
      </c>
      <c r="L72" s="117"/>
      <c r="M72" s="117"/>
      <c r="N72" s="117"/>
      <c r="O72" s="117"/>
      <c r="P72" s="117"/>
      <c r="Q72" s="117"/>
      <c r="R72" s="117" t="s">
        <v>4</v>
      </c>
      <c r="S72" s="20"/>
      <c r="T72" s="1" t="str">
        <f t="shared" si="25"/>
        <v/>
      </c>
      <c r="U72" s="1" t="str">
        <f t="shared" si="26"/>
        <v/>
      </c>
      <c r="V72" s="1" t="str">
        <f t="shared" si="27"/>
        <v/>
      </c>
      <c r="W72" s="1" t="str">
        <f t="shared" si="28"/>
        <v/>
      </c>
      <c r="X72" s="1" t="str">
        <f t="shared" si="29"/>
        <v/>
      </c>
      <c r="Y72" s="1">
        <f t="shared" si="30"/>
        <v>100</v>
      </c>
      <c r="Z72" s="1">
        <f t="shared" si="31"/>
        <v>0</v>
      </c>
    </row>
    <row r="73" spans="1:26" ht="30" customHeight="1" x14ac:dyDescent="0.25">
      <c r="A73" s="272"/>
      <c r="B73" s="272"/>
      <c r="C73" s="272"/>
      <c r="D73" s="79"/>
      <c r="E73" s="79"/>
      <c r="F73" s="79"/>
      <c r="G73" s="79"/>
      <c r="H73" s="79">
        <f>SUM(H46:H72)</f>
        <v>1</v>
      </c>
      <c r="I73" s="80">
        <f t="shared" ref="I73" si="32">H73/$H$37</f>
        <v>1</v>
      </c>
      <c r="J73" s="104" t="s">
        <v>164</v>
      </c>
      <c r="K73" s="13">
        <f>SUM(K46:K72)</f>
        <v>30</v>
      </c>
      <c r="L73" s="273" t="str">
        <f>IF(K73=A43,"pesatura corretta","pesatura non corretta")</f>
        <v>pesatura corretta</v>
      </c>
      <c r="M73" s="273"/>
      <c r="N73" s="273"/>
      <c r="O73" s="273"/>
      <c r="P73" s="273"/>
      <c r="Q73" s="273"/>
      <c r="R73" s="273"/>
      <c r="S73" s="273"/>
      <c r="Z73" s="1">
        <f t="shared" ref="Z73" si="33">SUM(T73:Y73)/$A$43*K73</f>
        <v>0</v>
      </c>
    </row>
    <row r="74" spans="1:26" ht="37.200000000000003" customHeight="1" x14ac:dyDescent="0.25">
      <c r="A74" s="150" t="s">
        <v>160</v>
      </c>
      <c r="B74" s="279"/>
      <c r="C74" s="279"/>
      <c r="D74" s="279"/>
      <c r="E74" s="279"/>
      <c r="F74" s="279"/>
      <c r="G74" s="279"/>
      <c r="H74" s="279"/>
      <c r="I74" s="279"/>
      <c r="J74" s="280"/>
      <c r="K74" s="214">
        <f>Z74/100*A43</f>
        <v>0</v>
      </c>
      <c r="L74" s="215"/>
      <c r="M74" s="215"/>
      <c r="N74" s="215"/>
      <c r="O74" s="215"/>
      <c r="P74" s="215"/>
      <c r="Q74" s="215"/>
      <c r="R74" s="215"/>
      <c r="S74" s="148"/>
      <c r="Z74" s="1">
        <f>SUM(Z46:Z72)</f>
        <v>0</v>
      </c>
    </row>
    <row r="75" spans="1:26" ht="37.200000000000003" customHeight="1" x14ac:dyDescent="0.25">
      <c r="A75" s="150" t="s">
        <v>161</v>
      </c>
      <c r="B75" s="279"/>
      <c r="C75" s="279"/>
      <c r="D75" s="279"/>
      <c r="E75" s="279"/>
      <c r="F75" s="279"/>
      <c r="G75" s="279"/>
      <c r="H75" s="279"/>
      <c r="I75" s="279"/>
      <c r="J75" s="280"/>
      <c r="K75" s="270">
        <f>Z74/100</f>
        <v>0</v>
      </c>
      <c r="L75" s="271"/>
      <c r="M75" s="271"/>
      <c r="N75" s="271"/>
      <c r="O75" s="271"/>
      <c r="P75" s="271"/>
      <c r="Q75" s="271"/>
      <c r="R75" s="271"/>
      <c r="S75" s="148"/>
    </row>
    <row r="76" spans="1:26" ht="37.799999999999997" customHeight="1" x14ac:dyDescent="0.25">
      <c r="A76" s="419" t="s">
        <v>12</v>
      </c>
      <c r="B76" s="419"/>
      <c r="C76" s="419"/>
      <c r="D76" s="419"/>
      <c r="E76" s="419"/>
      <c r="F76" s="419"/>
      <c r="G76" s="419"/>
      <c r="H76" s="419"/>
      <c r="I76" s="419"/>
      <c r="J76" s="419"/>
      <c r="K76" s="275"/>
      <c r="L76" s="420"/>
      <c r="M76" s="420"/>
      <c r="N76" s="420"/>
      <c r="O76" s="420"/>
      <c r="P76" s="420"/>
      <c r="Q76" s="420"/>
      <c r="R76" s="420"/>
      <c r="S76" s="420"/>
    </row>
    <row r="77" spans="1:26" ht="42.6" customHeight="1" x14ac:dyDescent="0.25">
      <c r="A77" s="209" t="s">
        <v>149</v>
      </c>
      <c r="B77" s="209"/>
      <c r="C77" s="209"/>
      <c r="D77" s="209"/>
      <c r="E77" s="209"/>
      <c r="F77" s="209"/>
      <c r="G77" s="209"/>
      <c r="H77" s="209"/>
      <c r="I77" s="209"/>
      <c r="J77" s="209"/>
      <c r="K77" s="210"/>
      <c r="L77" s="219" t="s">
        <v>150</v>
      </c>
      <c r="M77" s="220"/>
      <c r="N77" s="220"/>
      <c r="O77" s="220"/>
      <c r="P77" s="220"/>
      <c r="Q77" s="149" t="s">
        <v>156</v>
      </c>
      <c r="R77" s="149"/>
      <c r="S77" s="149"/>
    </row>
    <row r="78" spans="1:26" ht="39" customHeight="1" x14ac:dyDescent="0.25">
      <c r="A78" s="174">
        <v>30</v>
      </c>
      <c r="B78" s="174"/>
      <c r="C78" s="174"/>
      <c r="D78" s="174"/>
      <c r="E78" s="174"/>
      <c r="F78" s="174"/>
      <c r="G78" s="174"/>
      <c r="H78" s="174"/>
      <c r="I78" s="174"/>
      <c r="J78" s="174"/>
      <c r="K78" s="213"/>
      <c r="L78" s="260"/>
      <c r="M78" s="261"/>
      <c r="N78" s="261"/>
      <c r="O78" s="261"/>
      <c r="P78" s="261"/>
      <c r="Q78" s="149"/>
      <c r="R78" s="149"/>
      <c r="S78" s="149"/>
    </row>
    <row r="79" spans="1:26" ht="96" customHeight="1" x14ac:dyDescent="0.25">
      <c r="A79" s="303"/>
      <c r="B79" s="216" t="s">
        <v>169</v>
      </c>
      <c r="C79" s="216"/>
      <c r="D79" s="263" t="s">
        <v>170</v>
      </c>
      <c r="E79" s="263"/>
      <c r="F79" s="263"/>
      <c r="G79" s="263"/>
      <c r="H79" s="263"/>
      <c r="I79" s="263"/>
      <c r="J79" s="264"/>
      <c r="K79" s="303" t="s">
        <v>142</v>
      </c>
      <c r="L79" s="120" t="s">
        <v>151</v>
      </c>
      <c r="M79" s="120" t="s">
        <v>152</v>
      </c>
      <c r="N79" s="120" t="s">
        <v>153</v>
      </c>
      <c r="O79" s="120" t="s">
        <v>154</v>
      </c>
      <c r="P79" s="125" t="s">
        <v>155</v>
      </c>
      <c r="Q79" s="149"/>
      <c r="R79" s="149"/>
      <c r="S79" s="149"/>
    </row>
    <row r="80" spans="1:26" ht="28.2" customHeight="1" x14ac:dyDescent="0.25">
      <c r="A80" s="304"/>
      <c r="B80" s="216"/>
      <c r="C80" s="216"/>
      <c r="D80" s="265"/>
      <c r="E80" s="265"/>
      <c r="F80" s="265"/>
      <c r="G80" s="265"/>
      <c r="H80" s="265"/>
      <c r="I80" s="265"/>
      <c r="J80" s="266"/>
      <c r="K80" s="304"/>
      <c r="L80" s="233" t="s">
        <v>157</v>
      </c>
      <c r="M80" s="234"/>
      <c r="N80" s="234"/>
      <c r="O80" s="234"/>
      <c r="P80" s="234"/>
      <c r="Q80" s="149"/>
      <c r="R80" s="149"/>
      <c r="S80" s="149"/>
    </row>
    <row r="81" spans="1:26" ht="52.2" customHeight="1" x14ac:dyDescent="0.25">
      <c r="A81" s="126">
        <v>1</v>
      </c>
      <c r="B81" s="212" t="s">
        <v>18</v>
      </c>
      <c r="C81" s="212"/>
      <c r="D81" s="217" t="s">
        <v>118</v>
      </c>
      <c r="E81" s="217"/>
      <c r="F81" s="217"/>
      <c r="G81" s="217"/>
      <c r="H81" s="217"/>
      <c r="I81" s="217"/>
      <c r="J81" s="218"/>
      <c r="K81" s="127">
        <v>3</v>
      </c>
      <c r="L81" s="128"/>
      <c r="M81" s="128"/>
      <c r="N81" s="128"/>
      <c r="O81" s="128"/>
      <c r="P81" s="128"/>
      <c r="Q81" s="262"/>
      <c r="R81" s="262"/>
      <c r="S81" s="262"/>
      <c r="U81" s="1" t="str">
        <f>IF(L81="x",20,"")</f>
        <v/>
      </c>
      <c r="V81" s="1" t="str">
        <f>IF(M81="x",50,"")</f>
        <v/>
      </c>
      <c r="W81" s="1" t="str">
        <f>IF(N81="x",70,"")</f>
        <v/>
      </c>
      <c r="X81" s="1" t="str">
        <f>IF(O81="x",85,"")</f>
        <v/>
      </c>
      <c r="Y81" s="1" t="str">
        <f>IF(P81="x",100,"")</f>
        <v/>
      </c>
      <c r="Z81" s="1">
        <f>SUM(U81:Y81)/$A$78*K81</f>
        <v>0</v>
      </c>
    </row>
    <row r="82" spans="1:26" ht="59.4" customHeight="1" x14ac:dyDescent="0.25">
      <c r="A82" s="126">
        <v>2</v>
      </c>
      <c r="B82" s="305" t="s">
        <v>119</v>
      </c>
      <c r="C82" s="217"/>
      <c r="D82" s="212" t="s">
        <v>27</v>
      </c>
      <c r="E82" s="212"/>
      <c r="F82" s="212"/>
      <c r="G82" s="212"/>
      <c r="H82" s="212"/>
      <c r="I82" s="212"/>
      <c r="J82" s="212"/>
      <c r="K82" s="129">
        <v>3</v>
      </c>
      <c r="L82" s="117"/>
      <c r="M82" s="117"/>
      <c r="N82" s="117"/>
      <c r="O82" s="117"/>
      <c r="P82" s="117"/>
      <c r="Q82" s="163"/>
      <c r="R82" s="163"/>
      <c r="S82" s="163"/>
      <c r="U82" s="1" t="str">
        <f t="shared" ref="U82:U90" si="34">IF(L82="x",20,"")</f>
        <v/>
      </c>
      <c r="V82" s="1" t="str">
        <f t="shared" ref="V82:V90" si="35">IF(M82="x",50,"")</f>
        <v/>
      </c>
      <c r="W82" s="1" t="str">
        <f t="shared" ref="W82:W90" si="36">IF(N82="x",70,"")</f>
        <v/>
      </c>
      <c r="X82" s="1" t="str">
        <f t="shared" ref="X82:X90" si="37">IF(O82="x",85,"")</f>
        <v/>
      </c>
      <c r="Y82" s="1" t="str">
        <f t="shared" ref="Y82:Y90" si="38">IF(P82="x",100,"")</f>
        <v/>
      </c>
      <c r="Z82" s="1">
        <f t="shared" ref="Z82:Z90" si="39">SUM(U82:Y82)/$A$78*K82</f>
        <v>0</v>
      </c>
    </row>
    <row r="83" spans="1:26" ht="57" customHeight="1" x14ac:dyDescent="0.25">
      <c r="A83" s="126">
        <v>3</v>
      </c>
      <c r="B83" s="212" t="s">
        <v>20</v>
      </c>
      <c r="C83" s="212"/>
      <c r="D83" s="217" t="s">
        <v>120</v>
      </c>
      <c r="E83" s="217"/>
      <c r="F83" s="217"/>
      <c r="G83" s="217"/>
      <c r="H83" s="217"/>
      <c r="I83" s="217"/>
      <c r="J83" s="218"/>
      <c r="K83" s="129">
        <v>3</v>
      </c>
      <c r="L83" s="117"/>
      <c r="M83" s="117"/>
      <c r="N83" s="117"/>
      <c r="O83" s="117"/>
      <c r="P83" s="117"/>
      <c r="Q83" s="163"/>
      <c r="R83" s="163"/>
      <c r="S83" s="163"/>
      <c r="U83" s="1" t="str">
        <f t="shared" si="34"/>
        <v/>
      </c>
      <c r="V83" s="1" t="str">
        <f t="shared" si="35"/>
        <v/>
      </c>
      <c r="W83" s="1" t="str">
        <f t="shared" si="36"/>
        <v/>
      </c>
      <c r="X83" s="1" t="str">
        <f t="shared" si="37"/>
        <v/>
      </c>
      <c r="Y83" s="1" t="str">
        <f t="shared" si="38"/>
        <v/>
      </c>
      <c r="Z83" s="1">
        <f t="shared" si="39"/>
        <v>0</v>
      </c>
    </row>
    <row r="84" spans="1:26" ht="52.2" customHeight="1" x14ac:dyDescent="0.25">
      <c r="A84" s="126">
        <v>4</v>
      </c>
      <c r="B84" s="305" t="s">
        <v>121</v>
      </c>
      <c r="C84" s="218"/>
      <c r="D84" s="212" t="s">
        <v>122</v>
      </c>
      <c r="E84" s="212"/>
      <c r="F84" s="212"/>
      <c r="G84" s="212"/>
      <c r="H84" s="212"/>
      <c r="I84" s="212"/>
      <c r="J84" s="212"/>
      <c r="K84" s="129">
        <v>3</v>
      </c>
      <c r="L84" s="117"/>
      <c r="M84" s="117"/>
      <c r="N84" s="117"/>
      <c r="O84" s="117"/>
      <c r="P84" s="117"/>
      <c r="Q84" s="163"/>
      <c r="R84" s="163"/>
      <c r="S84" s="163"/>
      <c r="U84" s="1" t="str">
        <f t="shared" si="34"/>
        <v/>
      </c>
      <c r="V84" s="1" t="str">
        <f t="shared" si="35"/>
        <v/>
      </c>
      <c r="W84" s="1" t="str">
        <f t="shared" si="36"/>
        <v/>
      </c>
      <c r="X84" s="1" t="str">
        <f t="shared" si="37"/>
        <v/>
      </c>
      <c r="Y84" s="1" t="str">
        <f t="shared" si="38"/>
        <v/>
      </c>
      <c r="Z84" s="1">
        <f t="shared" si="39"/>
        <v>0</v>
      </c>
    </row>
    <row r="85" spans="1:26" ht="52.2" customHeight="1" x14ac:dyDescent="0.25">
      <c r="A85" s="126">
        <v>5</v>
      </c>
      <c r="B85" s="305" t="s">
        <v>123</v>
      </c>
      <c r="C85" s="218"/>
      <c r="D85" s="212" t="s">
        <v>124</v>
      </c>
      <c r="E85" s="212"/>
      <c r="F85" s="212"/>
      <c r="G85" s="212"/>
      <c r="H85" s="212"/>
      <c r="I85" s="212"/>
      <c r="J85" s="212"/>
      <c r="K85" s="129">
        <v>3</v>
      </c>
      <c r="L85" s="117"/>
      <c r="M85" s="117"/>
      <c r="N85" s="117"/>
      <c r="O85" s="117"/>
      <c r="P85" s="117"/>
      <c r="Q85" s="163"/>
      <c r="R85" s="163"/>
      <c r="S85" s="163"/>
      <c r="U85" s="1" t="str">
        <f t="shared" si="34"/>
        <v/>
      </c>
      <c r="V85" s="1" t="str">
        <f t="shared" si="35"/>
        <v/>
      </c>
      <c r="W85" s="1" t="str">
        <f t="shared" si="36"/>
        <v/>
      </c>
      <c r="X85" s="1" t="str">
        <f t="shared" si="37"/>
        <v/>
      </c>
      <c r="Y85" s="1" t="str">
        <f t="shared" si="38"/>
        <v/>
      </c>
      <c r="Z85" s="1">
        <f t="shared" si="39"/>
        <v>0</v>
      </c>
    </row>
    <row r="86" spans="1:26" ht="52.2" customHeight="1" x14ac:dyDescent="0.25">
      <c r="A86" s="126">
        <v>6</v>
      </c>
      <c r="B86" s="305" t="s">
        <v>125</v>
      </c>
      <c r="C86" s="218"/>
      <c r="D86" s="212" t="s">
        <v>128</v>
      </c>
      <c r="E86" s="212"/>
      <c r="F86" s="212"/>
      <c r="G86" s="212"/>
      <c r="H86" s="212"/>
      <c r="I86" s="212"/>
      <c r="J86" s="212"/>
      <c r="K86" s="129">
        <v>3</v>
      </c>
      <c r="L86" s="117"/>
      <c r="M86" s="117"/>
      <c r="N86" s="117"/>
      <c r="O86" s="117"/>
      <c r="P86" s="117"/>
      <c r="Q86" s="163"/>
      <c r="R86" s="163"/>
      <c r="S86" s="163"/>
      <c r="U86" s="1" t="str">
        <f t="shared" si="34"/>
        <v/>
      </c>
      <c r="V86" s="1" t="str">
        <f t="shared" si="35"/>
        <v/>
      </c>
      <c r="W86" s="1" t="str">
        <f t="shared" si="36"/>
        <v/>
      </c>
      <c r="X86" s="1" t="str">
        <f t="shared" si="37"/>
        <v/>
      </c>
      <c r="Y86" s="1" t="str">
        <f t="shared" si="38"/>
        <v/>
      </c>
      <c r="Z86" s="1">
        <f t="shared" si="39"/>
        <v>0</v>
      </c>
    </row>
    <row r="87" spans="1:26" ht="52.2" customHeight="1" x14ac:dyDescent="0.25">
      <c r="A87" s="126">
        <v>7</v>
      </c>
      <c r="B87" s="305" t="s">
        <v>24</v>
      </c>
      <c r="C87" s="218"/>
      <c r="D87" s="212" t="s">
        <v>129</v>
      </c>
      <c r="E87" s="212"/>
      <c r="F87" s="212"/>
      <c r="G87" s="212"/>
      <c r="H87" s="212"/>
      <c r="I87" s="212"/>
      <c r="J87" s="212"/>
      <c r="K87" s="129">
        <v>3</v>
      </c>
      <c r="L87" s="117"/>
      <c r="M87" s="117"/>
      <c r="N87" s="117"/>
      <c r="O87" s="117"/>
      <c r="P87" s="117"/>
      <c r="Q87" s="163"/>
      <c r="R87" s="163"/>
      <c r="S87" s="163"/>
      <c r="U87" s="1" t="str">
        <f t="shared" si="34"/>
        <v/>
      </c>
      <c r="V87" s="1" t="str">
        <f t="shared" si="35"/>
        <v/>
      </c>
      <c r="W87" s="1" t="str">
        <f t="shared" si="36"/>
        <v/>
      </c>
      <c r="X87" s="1" t="str">
        <f t="shared" si="37"/>
        <v/>
      </c>
      <c r="Y87" s="1" t="str">
        <f t="shared" si="38"/>
        <v/>
      </c>
      <c r="Z87" s="1">
        <f t="shared" si="39"/>
        <v>0</v>
      </c>
    </row>
    <row r="88" spans="1:26" ht="52.2" customHeight="1" x14ac:dyDescent="0.25">
      <c r="A88" s="126">
        <v>8</v>
      </c>
      <c r="B88" s="305" t="s">
        <v>126</v>
      </c>
      <c r="C88" s="218"/>
      <c r="D88" s="212" t="s">
        <v>130</v>
      </c>
      <c r="E88" s="212"/>
      <c r="F88" s="212"/>
      <c r="G88" s="212"/>
      <c r="H88" s="212"/>
      <c r="I88" s="212"/>
      <c r="J88" s="212"/>
      <c r="K88" s="129">
        <v>3</v>
      </c>
      <c r="L88" s="117"/>
      <c r="M88" s="117"/>
      <c r="N88" s="117"/>
      <c r="O88" s="117"/>
      <c r="P88" s="117"/>
      <c r="Q88" s="163"/>
      <c r="R88" s="163"/>
      <c r="S88" s="163"/>
      <c r="U88" s="1" t="str">
        <f t="shared" si="34"/>
        <v/>
      </c>
      <c r="V88" s="1" t="str">
        <f t="shared" si="35"/>
        <v/>
      </c>
      <c r="W88" s="1" t="str">
        <f t="shared" si="36"/>
        <v/>
      </c>
      <c r="X88" s="1" t="str">
        <f t="shared" si="37"/>
        <v/>
      </c>
      <c r="Y88" s="1" t="str">
        <f t="shared" si="38"/>
        <v/>
      </c>
      <c r="Z88" s="1">
        <f t="shared" si="39"/>
        <v>0</v>
      </c>
    </row>
    <row r="89" spans="1:26" ht="52.2" customHeight="1" x14ac:dyDescent="0.25">
      <c r="A89" s="126">
        <v>9</v>
      </c>
      <c r="B89" s="305" t="s">
        <v>90</v>
      </c>
      <c r="C89" s="218"/>
      <c r="D89" s="212" t="s">
        <v>131</v>
      </c>
      <c r="E89" s="212"/>
      <c r="F89" s="212"/>
      <c r="G89" s="212"/>
      <c r="H89" s="212"/>
      <c r="I89" s="212"/>
      <c r="J89" s="212"/>
      <c r="K89" s="129">
        <v>3</v>
      </c>
      <c r="L89" s="117"/>
      <c r="M89" s="117"/>
      <c r="N89" s="117"/>
      <c r="O89" s="117"/>
      <c r="P89" s="117"/>
      <c r="Q89" s="163"/>
      <c r="R89" s="163"/>
      <c r="S89" s="163"/>
      <c r="U89" s="1" t="str">
        <f t="shared" si="34"/>
        <v/>
      </c>
      <c r="V89" s="1" t="str">
        <f t="shared" si="35"/>
        <v/>
      </c>
      <c r="W89" s="1" t="str">
        <f t="shared" si="36"/>
        <v/>
      </c>
      <c r="X89" s="1" t="str">
        <f t="shared" si="37"/>
        <v/>
      </c>
      <c r="Y89" s="1" t="str">
        <f t="shared" si="38"/>
        <v/>
      </c>
      <c r="Z89" s="1">
        <f t="shared" si="39"/>
        <v>0</v>
      </c>
    </row>
    <row r="90" spans="1:26" ht="52.2" customHeight="1" x14ac:dyDescent="0.25">
      <c r="A90" s="126">
        <v>10</v>
      </c>
      <c r="B90" s="305" t="s">
        <v>127</v>
      </c>
      <c r="C90" s="218"/>
      <c r="D90" s="212" t="s">
        <v>132</v>
      </c>
      <c r="E90" s="212"/>
      <c r="F90" s="212"/>
      <c r="G90" s="212"/>
      <c r="H90" s="212"/>
      <c r="I90" s="212"/>
      <c r="J90" s="212"/>
      <c r="K90" s="129">
        <v>3</v>
      </c>
      <c r="L90" s="117"/>
      <c r="M90" s="117"/>
      <c r="N90" s="117"/>
      <c r="O90" s="117"/>
      <c r="P90" s="117"/>
      <c r="Q90" s="163"/>
      <c r="R90" s="163"/>
      <c r="S90" s="163"/>
      <c r="U90" s="1" t="str">
        <f t="shared" si="34"/>
        <v/>
      </c>
      <c r="V90" s="1" t="str">
        <f t="shared" si="35"/>
        <v/>
      </c>
      <c r="W90" s="1" t="str">
        <f t="shared" si="36"/>
        <v/>
      </c>
      <c r="X90" s="1" t="str">
        <f t="shared" si="37"/>
        <v/>
      </c>
      <c r="Y90" s="1" t="str">
        <f t="shared" si="38"/>
        <v/>
      </c>
      <c r="Z90" s="1">
        <f t="shared" si="39"/>
        <v>0</v>
      </c>
    </row>
    <row r="91" spans="1:26" ht="41.4" customHeight="1" x14ac:dyDescent="0.25">
      <c r="A91" s="225" t="s">
        <v>164</v>
      </c>
      <c r="B91" s="226"/>
      <c r="C91" s="226"/>
      <c r="D91" s="226"/>
      <c r="E91" s="226"/>
      <c r="F91" s="226"/>
      <c r="G91" s="226"/>
      <c r="H91" s="226"/>
      <c r="I91" s="226"/>
      <c r="J91" s="227"/>
      <c r="K91" s="13">
        <f>SUM(K81:K90)</f>
        <v>30</v>
      </c>
      <c r="L91" s="273" t="str">
        <f>IF(K91=A78,"pesatura corretta","pesatura non corretta")</f>
        <v>pesatura corretta</v>
      </c>
      <c r="M91" s="273"/>
      <c r="N91" s="273"/>
      <c r="O91" s="273"/>
      <c r="P91" s="273"/>
      <c r="Q91" s="273"/>
      <c r="R91" s="273"/>
      <c r="S91" s="273"/>
      <c r="Z91" s="1">
        <f>SUM(Z81:Z90)</f>
        <v>0</v>
      </c>
    </row>
    <row r="92" spans="1:26" s="4" customFormat="1" ht="39" customHeight="1" x14ac:dyDescent="0.4">
      <c r="A92" s="150" t="s">
        <v>162</v>
      </c>
      <c r="B92" s="279"/>
      <c r="C92" s="279"/>
      <c r="D92" s="279"/>
      <c r="E92" s="279"/>
      <c r="F92" s="279"/>
      <c r="G92" s="279"/>
      <c r="H92" s="279"/>
      <c r="I92" s="279"/>
      <c r="J92" s="280"/>
      <c r="K92" s="291">
        <f>Z91/100*A78</f>
        <v>0</v>
      </c>
      <c r="L92" s="291"/>
      <c r="M92" s="291"/>
      <c r="N92" s="291"/>
      <c r="O92" s="291"/>
      <c r="P92" s="291"/>
      <c r="Q92" s="291"/>
      <c r="R92" s="291"/>
      <c r="S92" s="292"/>
    </row>
    <row r="93" spans="1:26" s="4" customFormat="1" ht="55.8" customHeight="1" x14ac:dyDescent="0.4">
      <c r="A93" s="150" t="s">
        <v>163</v>
      </c>
      <c r="B93" s="279"/>
      <c r="C93" s="279"/>
      <c r="D93" s="279"/>
      <c r="E93" s="279"/>
      <c r="F93" s="279"/>
      <c r="G93" s="279"/>
      <c r="H93" s="279"/>
      <c r="I93" s="279"/>
      <c r="J93" s="280"/>
      <c r="K93" s="271">
        <f>Z91/100</f>
        <v>0</v>
      </c>
      <c r="L93" s="271"/>
      <c r="M93" s="271"/>
      <c r="N93" s="271"/>
      <c r="O93" s="271"/>
      <c r="P93" s="271"/>
      <c r="Q93" s="271"/>
      <c r="R93" s="271"/>
      <c r="S93" s="292"/>
    </row>
    <row r="94" spans="1:26" ht="14.4" thickBot="1" x14ac:dyDescent="0.3">
      <c r="A94" s="288"/>
      <c r="B94" s="289"/>
      <c r="C94" s="289"/>
      <c r="D94" s="289"/>
      <c r="E94" s="289"/>
      <c r="F94" s="289"/>
      <c r="G94" s="289"/>
      <c r="H94" s="289"/>
      <c r="I94" s="289"/>
      <c r="J94" s="289"/>
      <c r="K94" s="289"/>
      <c r="L94" s="289"/>
      <c r="M94" s="289"/>
      <c r="N94" s="289"/>
      <c r="O94" s="289"/>
      <c r="P94" s="289"/>
      <c r="Q94" s="289"/>
      <c r="R94" s="289"/>
      <c r="S94" s="290"/>
    </row>
    <row r="95" spans="1:26" ht="55.8" customHeight="1" x14ac:dyDescent="0.25">
      <c r="A95" s="298" t="s">
        <v>31</v>
      </c>
      <c r="B95" s="299"/>
      <c r="C95" s="299"/>
      <c r="D95" s="299"/>
      <c r="E95" s="299"/>
      <c r="F95" s="299"/>
      <c r="G95" s="299"/>
      <c r="H95" s="299"/>
      <c r="I95" s="299"/>
      <c r="J95" s="299"/>
      <c r="K95" s="299"/>
      <c r="L95" s="299"/>
      <c r="M95" s="299"/>
      <c r="N95" s="299"/>
      <c r="O95" s="299"/>
      <c r="P95" s="299"/>
      <c r="Q95" s="299"/>
      <c r="R95" s="299"/>
      <c r="S95" s="300"/>
    </row>
    <row r="96" spans="1:26" ht="31.8" customHeight="1" x14ac:dyDescent="0.25">
      <c r="A96" s="284" t="s">
        <v>33</v>
      </c>
      <c r="B96" s="282"/>
      <c r="C96" s="282"/>
      <c r="D96" s="282"/>
      <c r="E96" s="282"/>
      <c r="F96" s="282"/>
      <c r="G96" s="282"/>
      <c r="H96" s="282"/>
      <c r="I96" s="282"/>
      <c r="J96" s="283"/>
      <c r="K96" s="293">
        <f>K38</f>
        <v>0</v>
      </c>
      <c r="L96" s="294"/>
      <c r="M96" s="281" t="s">
        <v>181</v>
      </c>
      <c r="N96" s="283"/>
      <c r="O96" s="82">
        <f>A7</f>
        <v>40</v>
      </c>
      <c r="P96" s="281" t="s">
        <v>86</v>
      </c>
      <c r="Q96" s="282"/>
      <c r="R96" s="283"/>
      <c r="S96" s="83">
        <f>K96/O96</f>
        <v>0</v>
      </c>
    </row>
    <row r="97" spans="1:19" ht="31.8" customHeight="1" x14ac:dyDescent="0.25">
      <c r="A97" s="284" t="s">
        <v>34</v>
      </c>
      <c r="B97" s="282"/>
      <c r="C97" s="282"/>
      <c r="D97" s="282"/>
      <c r="E97" s="282"/>
      <c r="F97" s="282"/>
      <c r="G97" s="282"/>
      <c r="H97" s="282"/>
      <c r="I97" s="282"/>
      <c r="J97" s="283"/>
      <c r="K97" s="295">
        <f>K74</f>
        <v>0</v>
      </c>
      <c r="L97" s="295"/>
      <c r="M97" s="281" t="s">
        <v>181</v>
      </c>
      <c r="N97" s="283"/>
      <c r="O97" s="82">
        <f>A43</f>
        <v>30</v>
      </c>
      <c r="P97" s="281" t="s">
        <v>86</v>
      </c>
      <c r="Q97" s="282"/>
      <c r="R97" s="283"/>
      <c r="S97" s="83">
        <f>K97/O97</f>
        <v>0</v>
      </c>
    </row>
    <row r="98" spans="1:19" ht="31.8" customHeight="1" x14ac:dyDescent="0.25">
      <c r="A98" s="284" t="s">
        <v>35</v>
      </c>
      <c r="B98" s="282"/>
      <c r="C98" s="282"/>
      <c r="D98" s="282"/>
      <c r="E98" s="282"/>
      <c r="F98" s="282"/>
      <c r="G98" s="282"/>
      <c r="H98" s="282"/>
      <c r="I98" s="282"/>
      <c r="J98" s="283"/>
      <c r="K98" s="295">
        <f>K92</f>
        <v>0</v>
      </c>
      <c r="L98" s="295"/>
      <c r="M98" s="281" t="s">
        <v>181</v>
      </c>
      <c r="N98" s="283"/>
      <c r="O98" s="82">
        <f>A78</f>
        <v>30</v>
      </c>
      <c r="P98" s="281" t="s">
        <v>86</v>
      </c>
      <c r="Q98" s="282"/>
      <c r="R98" s="283"/>
      <c r="S98" s="83">
        <f>K98/O98</f>
        <v>0</v>
      </c>
    </row>
    <row r="99" spans="1:19" ht="75" customHeight="1" thickBot="1" x14ac:dyDescent="0.3">
      <c r="A99" s="285" t="s">
        <v>32</v>
      </c>
      <c r="B99" s="286"/>
      <c r="C99" s="286"/>
      <c r="D99" s="286"/>
      <c r="E99" s="286"/>
      <c r="F99" s="286"/>
      <c r="G99" s="286"/>
      <c r="H99" s="286"/>
      <c r="I99" s="286"/>
      <c r="J99" s="287"/>
      <c r="K99" s="296">
        <f>SUM(K96:K98)</f>
        <v>0</v>
      </c>
      <c r="L99" s="296"/>
      <c r="M99" s="297" t="s">
        <v>87</v>
      </c>
      <c r="N99" s="297"/>
      <c r="O99" s="84">
        <f>SUM(O96:O98)</f>
        <v>100</v>
      </c>
      <c r="P99" s="85" t="s">
        <v>165</v>
      </c>
      <c r="Q99" s="86"/>
      <c r="R99" s="85" t="s">
        <v>166</v>
      </c>
      <c r="S99" s="87">
        <f>K99/100</f>
        <v>0</v>
      </c>
    </row>
    <row r="100" spans="1:19" ht="89.4" customHeight="1" x14ac:dyDescent="0.25">
      <c r="A100" s="306" t="s">
        <v>53</v>
      </c>
      <c r="B100" s="306"/>
      <c r="N100" s="306" t="s">
        <v>55</v>
      </c>
      <c r="O100" s="306"/>
      <c r="P100" s="301"/>
      <c r="Q100" s="301"/>
      <c r="R100" s="301"/>
      <c r="S100" s="301"/>
    </row>
    <row r="101" spans="1:19" ht="89.4" customHeight="1" x14ac:dyDescent="0.25">
      <c r="A101" s="306" t="s">
        <v>54</v>
      </c>
      <c r="B101" s="306"/>
      <c r="N101" s="306" t="s">
        <v>55</v>
      </c>
      <c r="O101" s="306"/>
      <c r="P101" s="302"/>
      <c r="Q101" s="302"/>
      <c r="R101" s="302"/>
      <c r="S101" s="302"/>
    </row>
  </sheetData>
  <mergeCells count="118">
    <mergeCell ref="A1:T1"/>
    <mergeCell ref="P98:R98"/>
    <mergeCell ref="P100:S100"/>
    <mergeCell ref="P101:S101"/>
    <mergeCell ref="K79:K80"/>
    <mergeCell ref="A79:A80"/>
    <mergeCell ref="B79:C80"/>
    <mergeCell ref="B81:C81"/>
    <mergeCell ref="B84:C84"/>
    <mergeCell ref="B85:C85"/>
    <mergeCell ref="B86:C86"/>
    <mergeCell ref="B87:C87"/>
    <mergeCell ref="B88:C88"/>
    <mergeCell ref="B89:C89"/>
    <mergeCell ref="B90:C90"/>
    <mergeCell ref="B82:C82"/>
    <mergeCell ref="B83:C83"/>
    <mergeCell ref="L80:P80"/>
    <mergeCell ref="A100:B100"/>
    <mergeCell ref="A101:B101"/>
    <mergeCell ref="N100:O100"/>
    <mergeCell ref="N101:O101"/>
    <mergeCell ref="A92:J92"/>
    <mergeCell ref="A74:J74"/>
    <mergeCell ref="A75:J75"/>
    <mergeCell ref="P96:R96"/>
    <mergeCell ref="P97:R97"/>
    <mergeCell ref="A93:J93"/>
    <mergeCell ref="A96:J96"/>
    <mergeCell ref="A97:J97"/>
    <mergeCell ref="A98:J98"/>
    <mergeCell ref="A99:J99"/>
    <mergeCell ref="A94:S94"/>
    <mergeCell ref="L91:S91"/>
    <mergeCell ref="Q89:S89"/>
    <mergeCell ref="K92:R92"/>
    <mergeCell ref="S92:S93"/>
    <mergeCell ref="K93:R93"/>
    <mergeCell ref="K96:L96"/>
    <mergeCell ref="K97:L97"/>
    <mergeCell ref="K98:L98"/>
    <mergeCell ref="K99:L99"/>
    <mergeCell ref="M96:N96"/>
    <mergeCell ref="M97:N97"/>
    <mergeCell ref="M98:N98"/>
    <mergeCell ref="M99:N99"/>
    <mergeCell ref="A95:S95"/>
    <mergeCell ref="E8:G8"/>
    <mergeCell ref="Q82:S82"/>
    <mergeCell ref="L77:P78"/>
    <mergeCell ref="Q81:S81"/>
    <mergeCell ref="A42:K42"/>
    <mergeCell ref="D79:J80"/>
    <mergeCell ref="D81:J81"/>
    <mergeCell ref="D82:J82"/>
    <mergeCell ref="K39:R39"/>
    <mergeCell ref="A43:K43"/>
    <mergeCell ref="A8:A9"/>
    <mergeCell ref="A38:J38"/>
    <mergeCell ref="K75:R75"/>
    <mergeCell ref="A76:S76"/>
    <mergeCell ref="A73:C73"/>
    <mergeCell ref="L73:S73"/>
    <mergeCell ref="L9:R9"/>
    <mergeCell ref="A37:C37"/>
    <mergeCell ref="L37:S37"/>
    <mergeCell ref="A40:S40"/>
    <mergeCell ref="A41:S41"/>
    <mergeCell ref="L45:R45"/>
    <mergeCell ref="S6:S9"/>
    <mergeCell ref="S42:S45"/>
    <mergeCell ref="L42:R43"/>
    <mergeCell ref="A91:J91"/>
    <mergeCell ref="A39:J39"/>
    <mergeCell ref="A44:A45"/>
    <mergeCell ref="E44:G44"/>
    <mergeCell ref="H44:H45"/>
    <mergeCell ref="I44:I45"/>
    <mergeCell ref="A2:O2"/>
    <mergeCell ref="P2:Q2"/>
    <mergeCell ref="R2:S2"/>
    <mergeCell ref="A5:S5"/>
    <mergeCell ref="S38:S39"/>
    <mergeCell ref="L6:R7"/>
    <mergeCell ref="A6:K6"/>
    <mergeCell ref="A7:K7"/>
    <mergeCell ref="A3:C3"/>
    <mergeCell ref="A4:C4"/>
    <mergeCell ref="D4:O4"/>
    <mergeCell ref="D3:O3"/>
    <mergeCell ref="Q90:S90"/>
    <mergeCell ref="D37:G37"/>
    <mergeCell ref="H8:H9"/>
    <mergeCell ref="I8:I9"/>
    <mergeCell ref="J8:J9"/>
    <mergeCell ref="K8:K9"/>
    <mergeCell ref="Q86:S86"/>
    <mergeCell ref="Q87:S87"/>
    <mergeCell ref="Q88:S88"/>
    <mergeCell ref="A77:K77"/>
    <mergeCell ref="Q77:S80"/>
    <mergeCell ref="K38:R38"/>
    <mergeCell ref="D90:J90"/>
    <mergeCell ref="A78:K78"/>
    <mergeCell ref="S74:S75"/>
    <mergeCell ref="K74:R74"/>
    <mergeCell ref="Q83:S83"/>
    <mergeCell ref="Q84:S84"/>
    <mergeCell ref="Q85:S85"/>
    <mergeCell ref="J44:J45"/>
    <mergeCell ref="K44:K45"/>
    <mergeCell ref="D83:J83"/>
    <mergeCell ref="D84:J84"/>
    <mergeCell ref="D85:J85"/>
    <mergeCell ref="D86:J86"/>
    <mergeCell ref="D87:J87"/>
    <mergeCell ref="D88:J88"/>
    <mergeCell ref="D89:J89"/>
  </mergeCells>
  <conditionalFormatting sqref="K73">
    <cfRule type="cellIs" dxfId="17" priority="9" operator="notEqual">
      <formula>$A$43</formula>
    </cfRule>
    <cfRule type="cellIs" dxfId="16" priority="10" operator="equal">
      <formula>$A$43</formula>
    </cfRule>
  </conditionalFormatting>
  <conditionalFormatting sqref="K91">
    <cfRule type="cellIs" dxfId="15" priority="7" operator="notEqual">
      <formula>$A$43</formula>
    </cfRule>
    <cfRule type="cellIs" dxfId="14" priority="8" operator="equal">
      <formula>$A$43</formula>
    </cfRule>
  </conditionalFormatting>
  <conditionalFormatting sqref="K37">
    <cfRule type="cellIs" dxfId="13" priority="1" operator="notEqual">
      <formula>$A$7</formula>
    </cfRule>
    <cfRule type="cellIs" dxfId="12" priority="2" operator="equal">
      <formula>$A$7</formula>
    </cfRule>
  </conditionalFormatting>
  <pageMargins left="0.23622047244094491" right="0.23622047244094491" top="0.74803149606299213" bottom="0.74803149606299213" header="0.31496062992125984" footer="0.31496062992125984"/>
  <pageSetup paperSize="9" scale="36" fitToHeight="0" orientation="landscape" r:id="rId1"/>
  <rowBreaks count="1" manualBreakCount="1">
    <brk id="75" max="1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7CF7B-F96D-4A99-8356-69CA283EE0B1}">
  <dimension ref="A1:T72"/>
  <sheetViews>
    <sheetView view="pageBreakPreview" topLeftCell="A26" zoomScale="60" zoomScaleNormal="60" workbookViewId="0">
      <selection activeCell="C55" sqref="C55:C56"/>
    </sheetView>
  </sheetViews>
  <sheetFormatPr defaultRowHeight="13.8" x14ac:dyDescent="0.25"/>
  <cols>
    <col min="1" max="1" width="7.5546875" style="1" customWidth="1"/>
    <col min="2" max="2" width="54.6640625" style="19" customWidth="1"/>
    <col min="3" max="3" width="61.88671875" style="19" customWidth="1"/>
    <col min="4" max="4" width="10.6640625" style="1" customWidth="1"/>
    <col min="5" max="9" width="22.5546875" style="1" customWidth="1"/>
    <col min="10" max="10" width="19.5546875" style="1" customWidth="1"/>
    <col min="11" max="11" width="18.88671875" style="1" customWidth="1"/>
    <col min="12" max="12" width="22.77734375" style="1" customWidth="1"/>
    <col min="13" max="18" width="8.88671875" style="1" hidden="1" customWidth="1"/>
    <col min="19" max="19" width="25" style="1" hidden="1" customWidth="1"/>
    <col min="20" max="20" width="8.88671875" style="1" hidden="1" customWidth="1"/>
    <col min="21" max="21" width="8.88671875" style="1" customWidth="1"/>
    <col min="22" max="16384" width="8.88671875" style="1"/>
  </cols>
  <sheetData>
    <row r="1" spans="1:19" ht="50.4" customHeight="1" x14ac:dyDescent="0.25">
      <c r="A1" s="236" t="s">
        <v>133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8"/>
    </row>
    <row r="2" spans="1:19" ht="42" customHeight="1" x14ac:dyDescent="0.25">
      <c r="A2" s="307" t="s">
        <v>37</v>
      </c>
      <c r="B2" s="308"/>
      <c r="C2" s="308"/>
      <c r="D2" s="308"/>
      <c r="E2" s="308"/>
      <c r="F2" s="308"/>
      <c r="G2" s="308"/>
      <c r="H2" s="308"/>
      <c r="I2" s="241" t="s">
        <v>183</v>
      </c>
      <c r="J2" s="241"/>
      <c r="K2" s="309">
        <v>2023</v>
      </c>
      <c r="L2" s="310"/>
    </row>
    <row r="3" spans="1:19" ht="31.8" customHeight="1" x14ac:dyDescent="0.25">
      <c r="A3" s="311" t="s">
        <v>177</v>
      </c>
      <c r="B3" s="312"/>
      <c r="C3" s="312"/>
      <c r="D3" s="313"/>
      <c r="E3" s="313"/>
      <c r="F3" s="313"/>
      <c r="G3" s="313"/>
      <c r="H3" s="313"/>
      <c r="I3" s="313"/>
      <c r="J3" s="313"/>
      <c r="K3" s="313"/>
      <c r="L3" s="314"/>
    </row>
    <row r="4" spans="1:19" ht="31.8" customHeight="1" x14ac:dyDescent="0.25">
      <c r="A4" s="311" t="s">
        <v>178</v>
      </c>
      <c r="B4" s="312"/>
      <c r="C4" s="312"/>
      <c r="D4" s="313"/>
      <c r="E4" s="313"/>
      <c r="F4" s="313"/>
      <c r="G4" s="313"/>
      <c r="H4" s="313"/>
      <c r="I4" s="313"/>
      <c r="J4" s="313"/>
      <c r="K4" s="313"/>
      <c r="L4" s="314"/>
    </row>
    <row r="5" spans="1:19" ht="44.4" customHeight="1" x14ac:dyDescent="0.25">
      <c r="A5" s="416" t="s">
        <v>9</v>
      </c>
      <c r="B5" s="417"/>
      <c r="C5" s="417"/>
      <c r="D5" s="417"/>
      <c r="E5" s="417"/>
      <c r="F5" s="417"/>
      <c r="G5" s="417"/>
      <c r="H5" s="417"/>
      <c r="I5" s="417"/>
      <c r="J5" s="417"/>
      <c r="K5" s="417"/>
      <c r="L5" s="418"/>
    </row>
    <row r="6" spans="1:19" ht="35.4" customHeight="1" x14ac:dyDescent="0.25">
      <c r="A6" s="331" t="s">
        <v>148</v>
      </c>
      <c r="B6" s="332"/>
      <c r="C6" s="332"/>
      <c r="D6" s="332"/>
      <c r="E6" s="333" t="s">
        <v>134</v>
      </c>
      <c r="F6" s="333"/>
      <c r="G6" s="333"/>
      <c r="H6" s="333"/>
      <c r="I6" s="333"/>
      <c r="J6" s="333"/>
      <c r="K6" s="333"/>
      <c r="L6" s="334" t="s">
        <v>7</v>
      </c>
    </row>
    <row r="7" spans="1:19" ht="39.6" customHeight="1" x14ac:dyDescent="0.25">
      <c r="A7" s="337">
        <v>40</v>
      </c>
      <c r="B7" s="338"/>
      <c r="C7" s="338"/>
      <c r="D7" s="248"/>
      <c r="E7" s="333"/>
      <c r="F7" s="333"/>
      <c r="G7" s="333"/>
      <c r="H7" s="333"/>
      <c r="I7" s="333"/>
      <c r="J7" s="333"/>
      <c r="K7" s="333"/>
      <c r="L7" s="335"/>
    </row>
    <row r="8" spans="1:19" ht="67.2" customHeight="1" x14ac:dyDescent="0.25">
      <c r="A8" s="342"/>
      <c r="B8" s="132" t="s">
        <v>136</v>
      </c>
      <c r="C8" s="132" t="s">
        <v>137</v>
      </c>
      <c r="D8" s="340" t="s">
        <v>142</v>
      </c>
      <c r="E8" s="130" t="s">
        <v>179</v>
      </c>
      <c r="F8" s="130" t="s">
        <v>176</v>
      </c>
      <c r="G8" s="130" t="s">
        <v>175</v>
      </c>
      <c r="H8" s="130" t="s">
        <v>172</v>
      </c>
      <c r="I8" s="130" t="s">
        <v>173</v>
      </c>
      <c r="J8" s="130" t="s">
        <v>201</v>
      </c>
      <c r="K8" s="130" t="s">
        <v>174</v>
      </c>
      <c r="L8" s="335"/>
    </row>
    <row r="9" spans="1:19" ht="32.4" customHeight="1" x14ac:dyDescent="0.25">
      <c r="A9" s="342"/>
      <c r="B9" s="132" t="s">
        <v>187</v>
      </c>
      <c r="C9" s="132" t="s">
        <v>185</v>
      </c>
      <c r="D9" s="341"/>
      <c r="E9" s="339" t="s">
        <v>145</v>
      </c>
      <c r="F9" s="339"/>
      <c r="G9" s="339"/>
      <c r="H9" s="339"/>
      <c r="I9" s="339"/>
      <c r="J9" s="339"/>
      <c r="K9" s="339"/>
      <c r="L9" s="336"/>
    </row>
    <row r="10" spans="1:19" ht="50.4" customHeight="1" x14ac:dyDescent="0.25">
      <c r="A10" s="100">
        <v>1</v>
      </c>
      <c r="B10" s="110"/>
      <c r="C10" s="111"/>
      <c r="D10" s="112"/>
      <c r="E10" s="117"/>
      <c r="F10" s="117"/>
      <c r="G10" s="117"/>
      <c r="H10" s="117"/>
      <c r="I10" s="117"/>
      <c r="J10" s="117"/>
      <c r="K10" s="117"/>
      <c r="L10" s="16"/>
      <c r="M10" s="1" t="str">
        <f>IF(F10="x",20,"")</f>
        <v/>
      </c>
      <c r="N10" s="1" t="str">
        <f t="shared" ref="N10" si="0">IF(G10="x",40,"")</f>
        <v/>
      </c>
      <c r="O10" s="1" t="str">
        <f t="shared" ref="O10" si="1">IF(H10="x",60,"")</f>
        <v/>
      </c>
      <c r="P10" s="1" t="str">
        <f t="shared" ref="P10" si="2">IF(I10="x",80,"")</f>
        <v/>
      </c>
      <c r="Q10" s="1" t="str">
        <f>IF(J10="x",90,"")</f>
        <v/>
      </c>
      <c r="R10" s="1" t="str">
        <f>IF(K10="x",100,"")</f>
        <v/>
      </c>
      <c r="S10" s="1">
        <f>SUM(M10:R10)/$A$7*D10</f>
        <v>0</v>
      </c>
    </row>
    <row r="11" spans="1:19" ht="50.4" customHeight="1" x14ac:dyDescent="0.25">
      <c r="A11" s="100">
        <v>2</v>
      </c>
      <c r="B11" s="110"/>
      <c r="C11" s="111"/>
      <c r="D11" s="112"/>
      <c r="E11" s="117"/>
      <c r="F11" s="117"/>
      <c r="G11" s="117"/>
      <c r="H11" s="117"/>
      <c r="I11" s="117"/>
      <c r="J11" s="117"/>
      <c r="K11" s="117"/>
      <c r="L11" s="16"/>
      <c r="M11" s="1" t="str">
        <f t="shared" ref="M11:M22" si="3">IF(F11="x",20,"")</f>
        <v/>
      </c>
      <c r="N11" s="1" t="str">
        <f t="shared" ref="N11:N22" si="4">IF(G11="x",40,"")</f>
        <v/>
      </c>
      <c r="O11" s="1" t="str">
        <f t="shared" ref="O11:O22" si="5">IF(H11="x",60,"")</f>
        <v/>
      </c>
      <c r="P11" s="1" t="str">
        <f t="shared" ref="P11:P22" si="6">IF(I11="x",80,"")</f>
        <v/>
      </c>
      <c r="Q11" s="1" t="str">
        <f t="shared" ref="Q11:Q22" si="7">IF(J11="x",90,"")</f>
        <v/>
      </c>
      <c r="R11" s="1" t="str">
        <f t="shared" ref="R11:R22" si="8">IF(K11="x",100,"")</f>
        <v/>
      </c>
      <c r="S11" s="1">
        <f t="shared" ref="S11:S22" si="9">SUM(M11:R11)/$A$7*D11</f>
        <v>0</v>
      </c>
    </row>
    <row r="12" spans="1:19" ht="50.4" customHeight="1" x14ac:dyDescent="0.25">
      <c r="A12" s="100">
        <v>3</v>
      </c>
      <c r="B12" s="111"/>
      <c r="C12" s="111"/>
      <c r="D12" s="112"/>
      <c r="E12" s="117"/>
      <c r="F12" s="117"/>
      <c r="G12" s="117"/>
      <c r="H12" s="117"/>
      <c r="I12" s="117"/>
      <c r="J12" s="117"/>
      <c r="K12" s="117"/>
      <c r="L12" s="16"/>
      <c r="M12" s="1" t="str">
        <f t="shared" si="3"/>
        <v/>
      </c>
      <c r="N12" s="1" t="str">
        <f t="shared" si="4"/>
        <v/>
      </c>
      <c r="O12" s="1" t="str">
        <f t="shared" si="5"/>
        <v/>
      </c>
      <c r="P12" s="1" t="str">
        <f t="shared" si="6"/>
        <v/>
      </c>
      <c r="Q12" s="1" t="str">
        <f t="shared" si="7"/>
        <v/>
      </c>
      <c r="R12" s="1" t="str">
        <f t="shared" si="8"/>
        <v/>
      </c>
      <c r="S12" s="1">
        <f t="shared" si="9"/>
        <v>0</v>
      </c>
    </row>
    <row r="13" spans="1:19" ht="50.4" hidden="1" customHeight="1" x14ac:dyDescent="0.25">
      <c r="A13" s="100">
        <v>4</v>
      </c>
      <c r="B13" s="111"/>
      <c r="C13" s="111"/>
      <c r="D13" s="112"/>
      <c r="E13" s="117"/>
      <c r="F13" s="117"/>
      <c r="G13" s="117"/>
      <c r="H13" s="117"/>
      <c r="I13" s="117"/>
      <c r="J13" s="117"/>
      <c r="K13" s="117"/>
      <c r="L13" s="16"/>
      <c r="M13" s="1" t="str">
        <f t="shared" si="3"/>
        <v/>
      </c>
      <c r="N13" s="1" t="str">
        <f t="shared" si="4"/>
        <v/>
      </c>
      <c r="O13" s="1" t="str">
        <f t="shared" si="5"/>
        <v/>
      </c>
      <c r="P13" s="1" t="str">
        <f t="shared" si="6"/>
        <v/>
      </c>
      <c r="Q13" s="1" t="str">
        <f t="shared" si="7"/>
        <v/>
      </c>
      <c r="R13" s="1" t="str">
        <f t="shared" si="8"/>
        <v/>
      </c>
      <c r="S13" s="1">
        <f t="shared" si="9"/>
        <v>0</v>
      </c>
    </row>
    <row r="14" spans="1:19" ht="50.4" hidden="1" customHeight="1" x14ac:dyDescent="0.25">
      <c r="A14" s="100">
        <v>5</v>
      </c>
      <c r="B14" s="111"/>
      <c r="C14" s="111"/>
      <c r="D14" s="112"/>
      <c r="E14" s="117"/>
      <c r="F14" s="117"/>
      <c r="G14" s="117"/>
      <c r="H14" s="117"/>
      <c r="I14" s="117"/>
      <c r="J14" s="117"/>
      <c r="K14" s="117"/>
      <c r="L14" s="16"/>
      <c r="M14" s="1" t="str">
        <f t="shared" si="3"/>
        <v/>
      </c>
      <c r="N14" s="1" t="str">
        <f t="shared" si="4"/>
        <v/>
      </c>
      <c r="O14" s="1" t="str">
        <f t="shared" si="5"/>
        <v/>
      </c>
      <c r="P14" s="1" t="str">
        <f t="shared" si="6"/>
        <v/>
      </c>
      <c r="Q14" s="1" t="str">
        <f t="shared" si="7"/>
        <v/>
      </c>
      <c r="R14" s="1" t="str">
        <f t="shared" si="8"/>
        <v/>
      </c>
      <c r="S14" s="1">
        <f t="shared" si="9"/>
        <v>0</v>
      </c>
    </row>
    <row r="15" spans="1:19" ht="41.4" hidden="1" customHeight="1" x14ac:dyDescent="0.25">
      <c r="A15" s="100">
        <v>6</v>
      </c>
      <c r="B15" s="5"/>
      <c r="C15" s="5"/>
      <c r="D15" s="10"/>
      <c r="E15" s="10"/>
      <c r="F15" s="10"/>
      <c r="G15" s="10"/>
      <c r="H15" s="10"/>
      <c r="I15" s="10"/>
      <c r="J15" s="10"/>
      <c r="K15" s="10"/>
      <c r="L15" s="16"/>
      <c r="M15" s="1" t="str">
        <f t="shared" si="3"/>
        <v/>
      </c>
      <c r="N15" s="1" t="str">
        <f t="shared" si="4"/>
        <v/>
      </c>
      <c r="O15" s="1" t="str">
        <f t="shared" si="5"/>
        <v/>
      </c>
      <c r="P15" s="1" t="str">
        <f t="shared" si="6"/>
        <v/>
      </c>
      <c r="Q15" s="1" t="str">
        <f t="shared" si="7"/>
        <v/>
      </c>
      <c r="R15" s="1" t="str">
        <f t="shared" si="8"/>
        <v/>
      </c>
      <c r="S15" s="1">
        <f t="shared" si="9"/>
        <v>0</v>
      </c>
    </row>
    <row r="16" spans="1:19" hidden="1" x14ac:dyDescent="0.25">
      <c r="A16" s="100">
        <v>7</v>
      </c>
      <c r="B16" s="5"/>
      <c r="C16" s="5"/>
      <c r="D16" s="10"/>
      <c r="E16" s="10"/>
      <c r="F16" s="10"/>
      <c r="G16" s="10"/>
      <c r="H16" s="10"/>
      <c r="I16" s="10"/>
      <c r="J16" s="10"/>
      <c r="K16" s="10"/>
      <c r="L16" s="16"/>
      <c r="M16" s="1" t="str">
        <f t="shared" si="3"/>
        <v/>
      </c>
      <c r="N16" s="1" t="str">
        <f t="shared" si="4"/>
        <v/>
      </c>
      <c r="O16" s="1" t="str">
        <f t="shared" si="5"/>
        <v/>
      </c>
      <c r="P16" s="1" t="str">
        <f t="shared" si="6"/>
        <v/>
      </c>
      <c r="Q16" s="1" t="str">
        <f t="shared" si="7"/>
        <v/>
      </c>
      <c r="R16" s="1" t="str">
        <f t="shared" si="8"/>
        <v/>
      </c>
      <c r="S16" s="1">
        <f t="shared" si="9"/>
        <v>0</v>
      </c>
    </row>
    <row r="17" spans="1:19" hidden="1" x14ac:dyDescent="0.25">
      <c r="A17" s="100">
        <v>8</v>
      </c>
      <c r="B17" s="5"/>
      <c r="C17" s="5"/>
      <c r="D17" s="10"/>
      <c r="E17" s="10"/>
      <c r="F17" s="10"/>
      <c r="G17" s="10"/>
      <c r="H17" s="10"/>
      <c r="I17" s="10"/>
      <c r="J17" s="10"/>
      <c r="K17" s="10"/>
      <c r="L17" s="16"/>
      <c r="M17" s="1" t="str">
        <f t="shared" si="3"/>
        <v/>
      </c>
      <c r="N17" s="1" t="str">
        <f t="shared" si="4"/>
        <v/>
      </c>
      <c r="O17" s="1" t="str">
        <f t="shared" si="5"/>
        <v/>
      </c>
      <c r="P17" s="1" t="str">
        <f t="shared" si="6"/>
        <v/>
      </c>
      <c r="Q17" s="1" t="str">
        <f t="shared" si="7"/>
        <v/>
      </c>
      <c r="R17" s="1" t="str">
        <f t="shared" si="8"/>
        <v/>
      </c>
      <c r="S17" s="1">
        <f t="shared" si="9"/>
        <v>0</v>
      </c>
    </row>
    <row r="18" spans="1:19" hidden="1" x14ac:dyDescent="0.25">
      <c r="A18" s="100">
        <v>9</v>
      </c>
      <c r="B18" s="5"/>
      <c r="C18" s="5"/>
      <c r="D18" s="10"/>
      <c r="E18" s="10"/>
      <c r="F18" s="10"/>
      <c r="G18" s="10"/>
      <c r="H18" s="10"/>
      <c r="I18" s="10"/>
      <c r="J18" s="10"/>
      <c r="K18" s="10"/>
      <c r="L18" s="16"/>
      <c r="M18" s="1" t="str">
        <f t="shared" si="3"/>
        <v/>
      </c>
      <c r="N18" s="1" t="str">
        <f t="shared" si="4"/>
        <v/>
      </c>
      <c r="O18" s="1" t="str">
        <f t="shared" si="5"/>
        <v/>
      </c>
      <c r="P18" s="1" t="str">
        <f t="shared" si="6"/>
        <v/>
      </c>
      <c r="Q18" s="1" t="str">
        <f t="shared" si="7"/>
        <v/>
      </c>
      <c r="R18" s="1" t="str">
        <f t="shared" si="8"/>
        <v/>
      </c>
      <c r="S18" s="1">
        <f t="shared" si="9"/>
        <v>0</v>
      </c>
    </row>
    <row r="19" spans="1:19" hidden="1" x14ac:dyDescent="0.25">
      <c r="A19" s="100">
        <v>10</v>
      </c>
      <c r="B19" s="5"/>
      <c r="C19" s="5"/>
      <c r="D19" s="10"/>
      <c r="E19" s="10"/>
      <c r="F19" s="10"/>
      <c r="G19" s="10"/>
      <c r="H19" s="10"/>
      <c r="I19" s="10"/>
      <c r="J19" s="10"/>
      <c r="K19" s="10"/>
      <c r="L19" s="16"/>
      <c r="M19" s="1" t="str">
        <f t="shared" si="3"/>
        <v/>
      </c>
      <c r="N19" s="1" t="str">
        <f t="shared" si="4"/>
        <v/>
      </c>
      <c r="O19" s="1" t="str">
        <f t="shared" si="5"/>
        <v/>
      </c>
      <c r="P19" s="1" t="str">
        <f t="shared" si="6"/>
        <v/>
      </c>
      <c r="Q19" s="1" t="str">
        <f t="shared" si="7"/>
        <v/>
      </c>
      <c r="R19" s="1" t="str">
        <f t="shared" si="8"/>
        <v/>
      </c>
      <c r="S19" s="1">
        <f t="shared" si="9"/>
        <v>0</v>
      </c>
    </row>
    <row r="20" spans="1:19" hidden="1" x14ac:dyDescent="0.25">
      <c r="A20" s="100">
        <v>11</v>
      </c>
      <c r="B20" s="5"/>
      <c r="C20" s="5"/>
      <c r="D20" s="10"/>
      <c r="E20" s="10"/>
      <c r="F20" s="10"/>
      <c r="G20" s="10"/>
      <c r="H20" s="10"/>
      <c r="I20" s="10"/>
      <c r="J20" s="10"/>
      <c r="K20" s="10"/>
      <c r="L20" s="16"/>
      <c r="M20" s="1" t="str">
        <f t="shared" si="3"/>
        <v/>
      </c>
      <c r="N20" s="1" t="str">
        <f t="shared" si="4"/>
        <v/>
      </c>
      <c r="O20" s="1" t="str">
        <f t="shared" si="5"/>
        <v/>
      </c>
      <c r="P20" s="1" t="str">
        <f t="shared" si="6"/>
        <v/>
      </c>
      <c r="Q20" s="1" t="str">
        <f t="shared" si="7"/>
        <v/>
      </c>
      <c r="R20" s="1" t="str">
        <f t="shared" si="8"/>
        <v/>
      </c>
      <c r="S20" s="1">
        <f t="shared" si="9"/>
        <v>0</v>
      </c>
    </row>
    <row r="21" spans="1:19" hidden="1" x14ac:dyDescent="0.25">
      <c r="A21" s="100">
        <v>12</v>
      </c>
      <c r="B21" s="5"/>
      <c r="C21" s="5"/>
      <c r="D21" s="10"/>
      <c r="E21" s="10"/>
      <c r="F21" s="10"/>
      <c r="G21" s="10"/>
      <c r="H21" s="10"/>
      <c r="I21" s="10"/>
      <c r="J21" s="10"/>
      <c r="K21" s="10"/>
      <c r="L21" s="16"/>
      <c r="M21" s="1" t="str">
        <f t="shared" si="3"/>
        <v/>
      </c>
      <c r="N21" s="1" t="str">
        <f t="shared" si="4"/>
        <v/>
      </c>
      <c r="O21" s="1" t="str">
        <f t="shared" si="5"/>
        <v/>
      </c>
      <c r="P21" s="1" t="str">
        <f t="shared" si="6"/>
        <v/>
      </c>
      <c r="Q21" s="1" t="str">
        <f t="shared" si="7"/>
        <v/>
      </c>
      <c r="R21" s="1" t="str">
        <f t="shared" si="8"/>
        <v/>
      </c>
      <c r="S21" s="1">
        <f t="shared" si="9"/>
        <v>0</v>
      </c>
    </row>
    <row r="22" spans="1:19" hidden="1" x14ac:dyDescent="0.25">
      <c r="A22" s="100">
        <v>13</v>
      </c>
      <c r="B22" s="5"/>
      <c r="C22" s="5"/>
      <c r="D22" s="10"/>
      <c r="E22" s="10"/>
      <c r="F22" s="10"/>
      <c r="G22" s="10"/>
      <c r="H22" s="10"/>
      <c r="I22" s="10"/>
      <c r="J22" s="10"/>
      <c r="K22" s="10"/>
      <c r="L22" s="16"/>
      <c r="M22" s="1" t="str">
        <f t="shared" si="3"/>
        <v/>
      </c>
      <c r="N22" s="1" t="str">
        <f t="shared" si="4"/>
        <v/>
      </c>
      <c r="O22" s="1" t="str">
        <f t="shared" si="5"/>
        <v/>
      </c>
      <c r="P22" s="1" t="str">
        <f t="shared" si="6"/>
        <v/>
      </c>
      <c r="Q22" s="1" t="str">
        <f t="shared" si="7"/>
        <v/>
      </c>
      <c r="R22" s="1" t="str">
        <f t="shared" si="8"/>
        <v/>
      </c>
      <c r="S22" s="1">
        <f t="shared" si="9"/>
        <v>0</v>
      </c>
    </row>
    <row r="23" spans="1:19" ht="28.8" customHeight="1" x14ac:dyDescent="0.25">
      <c r="A23" s="315" t="s">
        <v>11</v>
      </c>
      <c r="B23" s="316"/>
      <c r="C23" s="316"/>
      <c r="D23" s="15">
        <f>SUM(D10:D22)</f>
        <v>0</v>
      </c>
      <c r="E23" s="324" t="str">
        <f>IF(D23=A7,"pesatura corretta","pesatura non corretta")</f>
        <v>pesatura non corretta</v>
      </c>
      <c r="F23" s="325"/>
      <c r="G23" s="325"/>
      <c r="H23" s="325"/>
      <c r="I23" s="325"/>
      <c r="J23" s="325"/>
      <c r="K23" s="325"/>
      <c r="L23" s="326"/>
    </row>
    <row r="24" spans="1:19" s="4" customFormat="1" ht="31.8" customHeight="1" x14ac:dyDescent="0.4">
      <c r="A24" s="319" t="s">
        <v>158</v>
      </c>
      <c r="B24" s="320"/>
      <c r="C24" s="320"/>
      <c r="D24" s="291">
        <f>S24/100*A7</f>
        <v>0</v>
      </c>
      <c r="E24" s="291"/>
      <c r="F24" s="291"/>
      <c r="G24" s="291"/>
      <c r="H24" s="291"/>
      <c r="I24" s="291"/>
      <c r="J24" s="291"/>
      <c r="K24" s="291"/>
      <c r="L24" s="327"/>
      <c r="M24" s="4" t="str">
        <f t="shared" ref="M24:M25" si="10">IF(F24="x",20,"")</f>
        <v/>
      </c>
      <c r="N24" s="4" t="str">
        <f t="shared" ref="N24:N25" si="11">IF(G24="x",40,"")</f>
        <v/>
      </c>
      <c r="O24" s="4" t="str">
        <f t="shared" ref="O24:O25" si="12">IF(H24="x",60,"")</f>
        <v/>
      </c>
      <c r="P24" s="4" t="str">
        <f t="shared" ref="P24:P25" si="13">IF(I24="x",75,"")</f>
        <v/>
      </c>
      <c r="Q24" s="4" t="str">
        <f t="shared" ref="Q24:Q25" si="14">IF(J24="x",85,"")</f>
        <v/>
      </c>
      <c r="R24" s="4" t="str">
        <f t="shared" ref="R24:R25" si="15">IF(K24="x",100,"")</f>
        <v/>
      </c>
      <c r="S24" s="4">
        <f>SUM(S10:S17)</f>
        <v>0</v>
      </c>
    </row>
    <row r="25" spans="1:19" s="4" customFormat="1" ht="31.8" customHeight="1" x14ac:dyDescent="0.4">
      <c r="A25" s="319" t="s">
        <v>159</v>
      </c>
      <c r="B25" s="320"/>
      <c r="C25" s="320"/>
      <c r="D25" s="271">
        <f>S24/100</f>
        <v>0</v>
      </c>
      <c r="E25" s="271"/>
      <c r="F25" s="271"/>
      <c r="G25" s="271"/>
      <c r="H25" s="271"/>
      <c r="I25" s="271"/>
      <c r="J25" s="271"/>
      <c r="K25" s="271"/>
      <c r="L25" s="327"/>
      <c r="M25" s="4" t="str">
        <f t="shared" si="10"/>
        <v/>
      </c>
      <c r="N25" s="4" t="str">
        <f t="shared" si="11"/>
        <v/>
      </c>
      <c r="O25" s="4" t="str">
        <f t="shared" si="12"/>
        <v/>
      </c>
      <c r="P25" s="4" t="str">
        <f t="shared" si="13"/>
        <v/>
      </c>
      <c r="Q25" s="4" t="str">
        <f t="shared" si="14"/>
        <v/>
      </c>
      <c r="R25" s="4" t="str">
        <f t="shared" si="15"/>
        <v/>
      </c>
    </row>
    <row r="26" spans="1:19" ht="18" customHeight="1" x14ac:dyDescent="0.25">
      <c r="A26" s="194"/>
      <c r="B26" s="195"/>
      <c r="C26" s="195"/>
      <c r="D26" s="195"/>
      <c r="E26" s="195"/>
      <c r="F26" s="195"/>
      <c r="G26" s="195"/>
      <c r="H26" s="195"/>
      <c r="I26" s="195"/>
      <c r="J26" s="195"/>
      <c r="K26" s="195"/>
      <c r="L26" s="343"/>
    </row>
    <row r="27" spans="1:19" ht="49.8" customHeight="1" x14ac:dyDescent="0.25">
      <c r="A27" s="416" t="s">
        <v>10</v>
      </c>
      <c r="B27" s="417"/>
      <c r="C27" s="417"/>
      <c r="D27" s="417"/>
      <c r="E27" s="417"/>
      <c r="F27" s="417"/>
      <c r="G27" s="417"/>
      <c r="H27" s="417"/>
      <c r="I27" s="417"/>
      <c r="J27" s="417"/>
      <c r="K27" s="417"/>
      <c r="L27" s="418"/>
    </row>
    <row r="28" spans="1:19" ht="34.200000000000003" customHeight="1" x14ac:dyDescent="0.25">
      <c r="A28" s="331" t="s">
        <v>147</v>
      </c>
      <c r="B28" s="332"/>
      <c r="C28" s="332"/>
      <c r="D28" s="332"/>
      <c r="E28" s="333" t="s">
        <v>34</v>
      </c>
      <c r="F28" s="333"/>
      <c r="G28" s="333"/>
      <c r="H28" s="333"/>
      <c r="I28" s="333"/>
      <c r="J28" s="333"/>
      <c r="K28" s="333"/>
      <c r="L28" s="334" t="s">
        <v>7</v>
      </c>
    </row>
    <row r="29" spans="1:19" ht="43.2" customHeight="1" x14ac:dyDescent="0.25">
      <c r="A29" s="197">
        <v>30</v>
      </c>
      <c r="B29" s="151"/>
      <c r="C29" s="151"/>
      <c r="D29" s="151"/>
      <c r="E29" s="333"/>
      <c r="F29" s="333"/>
      <c r="G29" s="333"/>
      <c r="H29" s="333"/>
      <c r="I29" s="333"/>
      <c r="J29" s="333"/>
      <c r="K29" s="333"/>
      <c r="L29" s="335"/>
    </row>
    <row r="30" spans="1:19" ht="75" customHeight="1" x14ac:dyDescent="0.25">
      <c r="A30" s="342"/>
      <c r="B30" s="132" t="s">
        <v>186</v>
      </c>
      <c r="C30" s="132" t="s">
        <v>137</v>
      </c>
      <c r="D30" s="345" t="s">
        <v>142</v>
      </c>
      <c r="E30" s="130" t="s">
        <v>179</v>
      </c>
      <c r="F30" s="130" t="s">
        <v>176</v>
      </c>
      <c r="G30" s="130" t="s">
        <v>175</v>
      </c>
      <c r="H30" s="130" t="s">
        <v>172</v>
      </c>
      <c r="I30" s="130" t="s">
        <v>173</v>
      </c>
      <c r="J30" s="130" t="s">
        <v>201</v>
      </c>
      <c r="K30" s="130" t="s">
        <v>174</v>
      </c>
      <c r="L30" s="335"/>
    </row>
    <row r="31" spans="1:19" ht="32.4" customHeight="1" x14ac:dyDescent="0.25">
      <c r="A31" s="342"/>
      <c r="B31" s="132" t="s">
        <v>187</v>
      </c>
      <c r="C31" s="132" t="s">
        <v>185</v>
      </c>
      <c r="D31" s="346"/>
      <c r="E31" s="339" t="s">
        <v>48</v>
      </c>
      <c r="F31" s="339"/>
      <c r="G31" s="339"/>
      <c r="H31" s="339"/>
      <c r="I31" s="339"/>
      <c r="J31" s="339"/>
      <c r="K31" s="339"/>
      <c r="L31" s="336"/>
    </row>
    <row r="32" spans="1:19" ht="46.8" customHeight="1" x14ac:dyDescent="0.25">
      <c r="A32" s="100">
        <v>1</v>
      </c>
      <c r="B32" s="111"/>
      <c r="C32" s="111"/>
      <c r="D32" s="112"/>
      <c r="E32" s="117"/>
      <c r="F32" s="117"/>
      <c r="G32" s="117"/>
      <c r="H32" s="117"/>
      <c r="I32" s="117"/>
      <c r="J32" s="117"/>
      <c r="K32" s="117"/>
      <c r="L32" s="16"/>
      <c r="M32" s="1" t="str">
        <f>IF(F32="x",20,"")</f>
        <v/>
      </c>
      <c r="N32" s="1" t="str">
        <f t="shared" ref="N32" si="16">IF(G32="x",40,"")</f>
        <v/>
      </c>
      <c r="O32" s="1" t="str">
        <f t="shared" ref="O32" si="17">IF(H32="x",60,"")</f>
        <v/>
      </c>
      <c r="P32" s="1" t="str">
        <f t="shared" ref="P32" si="18">IF(I32="x",80,"")</f>
        <v/>
      </c>
      <c r="Q32" s="1" t="str">
        <f t="shared" ref="Q32" si="19">IF(J32="x",90,"")</f>
        <v/>
      </c>
      <c r="R32" s="1" t="str">
        <f t="shared" ref="R32" si="20">IF(K32="x",100,"")</f>
        <v/>
      </c>
      <c r="S32" s="1">
        <f>SUM(M32:R32)/$A$29*D32</f>
        <v>0</v>
      </c>
    </row>
    <row r="33" spans="1:19" ht="46.8" customHeight="1" x14ac:dyDescent="0.25">
      <c r="A33" s="100">
        <v>2</v>
      </c>
      <c r="B33" s="111"/>
      <c r="C33" s="111"/>
      <c r="D33" s="112"/>
      <c r="E33" s="117"/>
      <c r="F33" s="117"/>
      <c r="G33" s="117"/>
      <c r="H33" s="117"/>
      <c r="I33" s="117"/>
      <c r="J33" s="117"/>
      <c r="K33" s="117"/>
      <c r="L33" s="16"/>
      <c r="M33" s="1" t="str">
        <f t="shared" ref="M33:M48" si="21">IF(F33="x",20,"")</f>
        <v/>
      </c>
      <c r="N33" s="1" t="str">
        <f t="shared" ref="N33:N48" si="22">IF(G33="x",40,"")</f>
        <v/>
      </c>
      <c r="O33" s="1" t="str">
        <f t="shared" ref="O33:O48" si="23">IF(H33="x",60,"")</f>
        <v/>
      </c>
      <c r="P33" s="1" t="str">
        <f t="shared" ref="P33:P48" si="24">IF(I33="x",80,"")</f>
        <v/>
      </c>
      <c r="Q33" s="1" t="str">
        <f t="shared" ref="Q33:Q48" si="25">IF(J33="x",90,"")</f>
        <v/>
      </c>
      <c r="R33" s="1" t="str">
        <f t="shared" ref="R33:R48" si="26">IF(K33="x",100,"")</f>
        <v/>
      </c>
      <c r="S33" s="1">
        <f t="shared" ref="S33:S49" si="27">SUM(M33:R33)/$A$29*D33</f>
        <v>0</v>
      </c>
    </row>
    <row r="34" spans="1:19" ht="46.8" customHeight="1" x14ac:dyDescent="0.25">
      <c r="A34" s="100">
        <v>3</v>
      </c>
      <c r="B34" s="111"/>
      <c r="C34" s="111"/>
      <c r="D34" s="112"/>
      <c r="E34" s="117"/>
      <c r="F34" s="117"/>
      <c r="G34" s="117"/>
      <c r="H34" s="117"/>
      <c r="I34" s="117"/>
      <c r="J34" s="117"/>
      <c r="K34" s="117"/>
      <c r="L34" s="16"/>
      <c r="M34" s="1" t="str">
        <f t="shared" si="21"/>
        <v/>
      </c>
      <c r="N34" s="1" t="str">
        <f t="shared" si="22"/>
        <v/>
      </c>
      <c r="O34" s="1" t="str">
        <f t="shared" si="23"/>
        <v/>
      </c>
      <c r="P34" s="1" t="str">
        <f t="shared" si="24"/>
        <v/>
      </c>
      <c r="Q34" s="1" t="str">
        <f t="shared" si="25"/>
        <v/>
      </c>
      <c r="R34" s="1" t="str">
        <f t="shared" si="26"/>
        <v/>
      </c>
      <c r="S34" s="1">
        <f t="shared" si="27"/>
        <v>0</v>
      </c>
    </row>
    <row r="35" spans="1:19" ht="46.8" hidden="1" customHeight="1" x14ac:dyDescent="0.25">
      <c r="A35" s="100">
        <v>4</v>
      </c>
      <c r="B35" s="111"/>
      <c r="C35" s="111"/>
      <c r="D35" s="112"/>
      <c r="E35" s="117"/>
      <c r="F35" s="117"/>
      <c r="G35" s="117"/>
      <c r="H35" s="117"/>
      <c r="I35" s="117"/>
      <c r="J35" s="117"/>
      <c r="K35" s="117"/>
      <c r="L35" s="16"/>
      <c r="M35" s="1" t="str">
        <f t="shared" si="21"/>
        <v/>
      </c>
      <c r="N35" s="1" t="str">
        <f t="shared" si="22"/>
        <v/>
      </c>
      <c r="O35" s="1" t="str">
        <f t="shared" si="23"/>
        <v/>
      </c>
      <c r="P35" s="1" t="str">
        <f t="shared" si="24"/>
        <v/>
      </c>
      <c r="Q35" s="1" t="str">
        <f t="shared" si="25"/>
        <v/>
      </c>
      <c r="R35" s="1" t="str">
        <f t="shared" si="26"/>
        <v/>
      </c>
      <c r="S35" s="1">
        <f t="shared" si="27"/>
        <v>0</v>
      </c>
    </row>
    <row r="36" spans="1:19" ht="46.8" hidden="1" customHeight="1" x14ac:dyDescent="0.25">
      <c r="A36" s="100">
        <v>5</v>
      </c>
      <c r="B36" s="111"/>
      <c r="C36" s="111"/>
      <c r="D36" s="112"/>
      <c r="E36" s="117"/>
      <c r="F36" s="117"/>
      <c r="G36" s="117"/>
      <c r="H36" s="117"/>
      <c r="I36" s="117"/>
      <c r="J36" s="117"/>
      <c r="K36" s="117"/>
      <c r="L36" s="16"/>
      <c r="M36" s="1" t="str">
        <f t="shared" si="21"/>
        <v/>
      </c>
      <c r="N36" s="1" t="str">
        <f t="shared" si="22"/>
        <v/>
      </c>
      <c r="O36" s="1" t="str">
        <f t="shared" si="23"/>
        <v/>
      </c>
      <c r="P36" s="1" t="str">
        <f t="shared" si="24"/>
        <v/>
      </c>
      <c r="Q36" s="1" t="str">
        <f t="shared" si="25"/>
        <v/>
      </c>
      <c r="R36" s="1" t="str">
        <f t="shared" si="26"/>
        <v/>
      </c>
      <c r="S36" s="1">
        <f t="shared" si="27"/>
        <v>0</v>
      </c>
    </row>
    <row r="37" spans="1:19" ht="48" hidden="1" customHeight="1" x14ac:dyDescent="0.25">
      <c r="A37" s="100">
        <v>6</v>
      </c>
      <c r="B37" s="111"/>
      <c r="C37" s="111"/>
      <c r="D37" s="112"/>
      <c r="E37" s="117"/>
      <c r="F37" s="117"/>
      <c r="G37" s="117"/>
      <c r="H37" s="117"/>
      <c r="I37" s="117"/>
      <c r="J37" s="117"/>
      <c r="K37" s="117"/>
      <c r="L37" s="16"/>
      <c r="M37" s="1" t="str">
        <f t="shared" si="21"/>
        <v/>
      </c>
      <c r="N37" s="1" t="str">
        <f t="shared" si="22"/>
        <v/>
      </c>
      <c r="O37" s="1" t="str">
        <f t="shared" si="23"/>
        <v/>
      </c>
      <c r="P37" s="1" t="str">
        <f t="shared" si="24"/>
        <v/>
      </c>
      <c r="Q37" s="1" t="str">
        <f t="shared" si="25"/>
        <v/>
      </c>
      <c r="R37" s="1" t="str">
        <f t="shared" si="26"/>
        <v/>
      </c>
      <c r="S37" s="1">
        <f t="shared" si="27"/>
        <v>0</v>
      </c>
    </row>
    <row r="38" spans="1:19" hidden="1" x14ac:dyDescent="0.25">
      <c r="A38" s="100">
        <v>7</v>
      </c>
      <c r="B38" s="5"/>
      <c r="C38" s="5"/>
      <c r="D38" s="10"/>
      <c r="E38" s="10"/>
      <c r="F38" s="10"/>
      <c r="G38" s="10"/>
      <c r="H38" s="10"/>
      <c r="I38" s="10"/>
      <c r="J38" s="10"/>
      <c r="K38" s="10"/>
      <c r="L38" s="16"/>
      <c r="M38" s="1" t="str">
        <f t="shared" si="21"/>
        <v/>
      </c>
      <c r="N38" s="1" t="str">
        <f t="shared" si="22"/>
        <v/>
      </c>
      <c r="O38" s="1" t="str">
        <f t="shared" si="23"/>
        <v/>
      </c>
      <c r="P38" s="1" t="str">
        <f t="shared" si="24"/>
        <v/>
      </c>
      <c r="Q38" s="1" t="str">
        <f t="shared" si="25"/>
        <v/>
      </c>
      <c r="R38" s="1" t="str">
        <f t="shared" si="26"/>
        <v/>
      </c>
      <c r="S38" s="1">
        <f t="shared" si="27"/>
        <v>0</v>
      </c>
    </row>
    <row r="39" spans="1:19" hidden="1" x14ac:dyDescent="0.25">
      <c r="A39" s="100">
        <v>8</v>
      </c>
      <c r="B39" s="5"/>
      <c r="C39" s="5"/>
      <c r="D39" s="10"/>
      <c r="E39" s="10"/>
      <c r="F39" s="10"/>
      <c r="G39" s="10"/>
      <c r="H39" s="10"/>
      <c r="I39" s="10"/>
      <c r="J39" s="10"/>
      <c r="K39" s="10"/>
      <c r="L39" s="16"/>
      <c r="M39" s="1" t="str">
        <f t="shared" si="21"/>
        <v/>
      </c>
      <c r="N39" s="1" t="str">
        <f t="shared" si="22"/>
        <v/>
      </c>
      <c r="O39" s="1" t="str">
        <f t="shared" si="23"/>
        <v/>
      </c>
      <c r="P39" s="1" t="str">
        <f t="shared" si="24"/>
        <v/>
      </c>
      <c r="Q39" s="1" t="str">
        <f t="shared" si="25"/>
        <v/>
      </c>
      <c r="R39" s="1" t="str">
        <f t="shared" si="26"/>
        <v/>
      </c>
      <c r="S39" s="1">
        <f t="shared" si="27"/>
        <v>0</v>
      </c>
    </row>
    <row r="40" spans="1:19" hidden="1" x14ac:dyDescent="0.25">
      <c r="A40" s="100">
        <v>9</v>
      </c>
      <c r="B40" s="5"/>
      <c r="C40" s="5"/>
      <c r="D40" s="10"/>
      <c r="E40" s="10"/>
      <c r="F40" s="10"/>
      <c r="G40" s="10"/>
      <c r="H40" s="10"/>
      <c r="I40" s="10"/>
      <c r="J40" s="10"/>
      <c r="K40" s="10"/>
      <c r="L40" s="16"/>
      <c r="M40" s="1" t="str">
        <f t="shared" si="21"/>
        <v/>
      </c>
      <c r="N40" s="1" t="str">
        <f t="shared" si="22"/>
        <v/>
      </c>
      <c r="O40" s="1" t="str">
        <f t="shared" si="23"/>
        <v/>
      </c>
      <c r="P40" s="1" t="str">
        <f t="shared" si="24"/>
        <v/>
      </c>
      <c r="Q40" s="1" t="str">
        <f t="shared" si="25"/>
        <v/>
      </c>
      <c r="R40" s="1" t="str">
        <f t="shared" si="26"/>
        <v/>
      </c>
      <c r="S40" s="1">
        <f t="shared" si="27"/>
        <v>0</v>
      </c>
    </row>
    <row r="41" spans="1:19" hidden="1" x14ac:dyDescent="0.25">
      <c r="A41" s="100">
        <v>10</v>
      </c>
      <c r="B41" s="5"/>
      <c r="C41" s="5"/>
      <c r="D41" s="10"/>
      <c r="E41" s="10"/>
      <c r="F41" s="10"/>
      <c r="G41" s="10"/>
      <c r="H41" s="10"/>
      <c r="I41" s="10"/>
      <c r="J41" s="10"/>
      <c r="K41" s="10"/>
      <c r="L41" s="16"/>
      <c r="M41" s="1" t="str">
        <f t="shared" si="21"/>
        <v/>
      </c>
      <c r="N41" s="1" t="str">
        <f t="shared" si="22"/>
        <v/>
      </c>
      <c r="O41" s="1" t="str">
        <f t="shared" si="23"/>
        <v/>
      </c>
      <c r="P41" s="1" t="str">
        <f t="shared" si="24"/>
        <v/>
      </c>
      <c r="Q41" s="1" t="str">
        <f t="shared" si="25"/>
        <v/>
      </c>
      <c r="R41" s="1" t="str">
        <f t="shared" si="26"/>
        <v/>
      </c>
      <c r="S41" s="1">
        <f t="shared" si="27"/>
        <v>0</v>
      </c>
    </row>
    <row r="42" spans="1:19" hidden="1" x14ac:dyDescent="0.25">
      <c r="A42" s="100">
        <v>11</v>
      </c>
      <c r="B42" s="5"/>
      <c r="C42" s="5"/>
      <c r="D42" s="10"/>
      <c r="E42" s="10"/>
      <c r="F42" s="10"/>
      <c r="G42" s="10"/>
      <c r="H42" s="10"/>
      <c r="I42" s="10"/>
      <c r="J42" s="10"/>
      <c r="K42" s="10"/>
      <c r="L42" s="16"/>
      <c r="M42" s="1" t="str">
        <f t="shared" si="21"/>
        <v/>
      </c>
      <c r="N42" s="1" t="str">
        <f t="shared" si="22"/>
        <v/>
      </c>
      <c r="O42" s="1" t="str">
        <f t="shared" si="23"/>
        <v/>
      </c>
      <c r="P42" s="1" t="str">
        <f t="shared" si="24"/>
        <v/>
      </c>
      <c r="Q42" s="1" t="str">
        <f t="shared" si="25"/>
        <v/>
      </c>
      <c r="R42" s="1" t="str">
        <f t="shared" si="26"/>
        <v/>
      </c>
      <c r="S42" s="1">
        <f t="shared" si="27"/>
        <v>0</v>
      </c>
    </row>
    <row r="43" spans="1:19" hidden="1" x14ac:dyDescent="0.25">
      <c r="A43" s="100">
        <v>12</v>
      </c>
      <c r="B43" s="5"/>
      <c r="C43" s="5"/>
      <c r="D43" s="10"/>
      <c r="E43" s="10"/>
      <c r="F43" s="10"/>
      <c r="G43" s="10"/>
      <c r="H43" s="10"/>
      <c r="I43" s="10"/>
      <c r="J43" s="10"/>
      <c r="K43" s="10"/>
      <c r="L43" s="16"/>
      <c r="M43" s="1" t="str">
        <f t="shared" si="21"/>
        <v/>
      </c>
      <c r="N43" s="1" t="str">
        <f t="shared" si="22"/>
        <v/>
      </c>
      <c r="O43" s="1" t="str">
        <f t="shared" si="23"/>
        <v/>
      </c>
      <c r="P43" s="1" t="str">
        <f t="shared" si="24"/>
        <v/>
      </c>
      <c r="Q43" s="1" t="str">
        <f t="shared" si="25"/>
        <v/>
      </c>
      <c r="R43" s="1" t="str">
        <f t="shared" si="26"/>
        <v/>
      </c>
      <c r="S43" s="1">
        <f t="shared" si="27"/>
        <v>0</v>
      </c>
    </row>
    <row r="44" spans="1:19" hidden="1" x14ac:dyDescent="0.25">
      <c r="A44" s="100">
        <v>13</v>
      </c>
      <c r="B44" s="5"/>
      <c r="C44" s="5"/>
      <c r="D44" s="10"/>
      <c r="E44" s="10"/>
      <c r="F44" s="10"/>
      <c r="G44" s="10"/>
      <c r="H44" s="10"/>
      <c r="I44" s="10"/>
      <c r="J44" s="10"/>
      <c r="K44" s="10"/>
      <c r="L44" s="16"/>
      <c r="M44" s="1" t="str">
        <f t="shared" si="21"/>
        <v/>
      </c>
      <c r="N44" s="1" t="str">
        <f t="shared" si="22"/>
        <v/>
      </c>
      <c r="O44" s="1" t="str">
        <f t="shared" si="23"/>
        <v/>
      </c>
      <c r="P44" s="1" t="str">
        <f t="shared" si="24"/>
        <v/>
      </c>
      <c r="Q44" s="1" t="str">
        <f t="shared" si="25"/>
        <v/>
      </c>
      <c r="R44" s="1" t="str">
        <f t="shared" si="26"/>
        <v/>
      </c>
      <c r="S44" s="1">
        <f t="shared" si="27"/>
        <v>0</v>
      </c>
    </row>
    <row r="45" spans="1:19" hidden="1" x14ac:dyDescent="0.25">
      <c r="A45" s="100">
        <v>14</v>
      </c>
      <c r="B45" s="5"/>
      <c r="C45" s="5"/>
      <c r="D45" s="10"/>
      <c r="E45" s="10"/>
      <c r="F45" s="10"/>
      <c r="G45" s="10"/>
      <c r="H45" s="10"/>
      <c r="I45" s="10"/>
      <c r="J45" s="10"/>
      <c r="K45" s="10"/>
      <c r="L45" s="16"/>
      <c r="M45" s="1" t="str">
        <f t="shared" si="21"/>
        <v/>
      </c>
      <c r="N45" s="1" t="str">
        <f t="shared" si="22"/>
        <v/>
      </c>
      <c r="O45" s="1" t="str">
        <f t="shared" si="23"/>
        <v/>
      </c>
      <c r="P45" s="1" t="str">
        <f t="shared" si="24"/>
        <v/>
      </c>
      <c r="Q45" s="1" t="str">
        <f t="shared" si="25"/>
        <v/>
      </c>
      <c r="R45" s="1" t="str">
        <f t="shared" si="26"/>
        <v/>
      </c>
      <c r="S45" s="1">
        <f t="shared" si="27"/>
        <v>0</v>
      </c>
    </row>
    <row r="46" spans="1:19" hidden="1" x14ac:dyDescent="0.25">
      <c r="A46" s="100">
        <v>15</v>
      </c>
      <c r="B46" s="5"/>
      <c r="C46" s="5"/>
      <c r="D46" s="10"/>
      <c r="E46" s="10"/>
      <c r="F46" s="10"/>
      <c r="G46" s="10"/>
      <c r="H46" s="10"/>
      <c r="I46" s="10"/>
      <c r="J46" s="10"/>
      <c r="K46" s="10"/>
      <c r="L46" s="16"/>
      <c r="M46" s="1" t="str">
        <f t="shared" si="21"/>
        <v/>
      </c>
      <c r="N46" s="1" t="str">
        <f t="shared" si="22"/>
        <v/>
      </c>
      <c r="O46" s="1" t="str">
        <f t="shared" si="23"/>
        <v/>
      </c>
      <c r="P46" s="1" t="str">
        <f t="shared" si="24"/>
        <v/>
      </c>
      <c r="Q46" s="1" t="str">
        <f t="shared" si="25"/>
        <v/>
      </c>
      <c r="R46" s="1" t="str">
        <f t="shared" si="26"/>
        <v/>
      </c>
      <c r="S46" s="1">
        <f t="shared" si="27"/>
        <v>0</v>
      </c>
    </row>
    <row r="47" spans="1:19" hidden="1" x14ac:dyDescent="0.25">
      <c r="A47" s="100">
        <v>16</v>
      </c>
      <c r="B47" s="5"/>
      <c r="C47" s="5"/>
      <c r="D47" s="10"/>
      <c r="E47" s="10"/>
      <c r="F47" s="10"/>
      <c r="G47" s="10"/>
      <c r="H47" s="10"/>
      <c r="I47" s="10"/>
      <c r="J47" s="10"/>
      <c r="K47" s="10"/>
      <c r="L47" s="16"/>
      <c r="M47" s="1" t="str">
        <f t="shared" si="21"/>
        <v/>
      </c>
      <c r="N47" s="1" t="str">
        <f t="shared" si="22"/>
        <v/>
      </c>
      <c r="O47" s="1" t="str">
        <f t="shared" si="23"/>
        <v/>
      </c>
      <c r="P47" s="1" t="str">
        <f t="shared" si="24"/>
        <v/>
      </c>
      <c r="Q47" s="1" t="str">
        <f t="shared" si="25"/>
        <v/>
      </c>
      <c r="R47" s="1" t="str">
        <f t="shared" si="26"/>
        <v/>
      </c>
      <c r="S47" s="1">
        <f t="shared" si="27"/>
        <v>0</v>
      </c>
    </row>
    <row r="48" spans="1:19" hidden="1" x14ac:dyDescent="0.25">
      <c r="A48" s="100">
        <v>17</v>
      </c>
      <c r="B48" s="5"/>
      <c r="C48" s="5"/>
      <c r="D48" s="10"/>
      <c r="E48" s="10"/>
      <c r="F48" s="10"/>
      <c r="G48" s="10"/>
      <c r="H48" s="10"/>
      <c r="I48" s="10"/>
      <c r="J48" s="10"/>
      <c r="K48" s="10"/>
      <c r="L48" s="16"/>
      <c r="M48" s="1" t="str">
        <f t="shared" si="21"/>
        <v/>
      </c>
      <c r="N48" s="1" t="str">
        <f t="shared" si="22"/>
        <v/>
      </c>
      <c r="O48" s="1" t="str">
        <f t="shared" si="23"/>
        <v/>
      </c>
      <c r="P48" s="1" t="str">
        <f t="shared" si="24"/>
        <v/>
      </c>
      <c r="Q48" s="1" t="str">
        <f t="shared" si="25"/>
        <v/>
      </c>
      <c r="R48" s="1" t="str">
        <f t="shared" si="26"/>
        <v/>
      </c>
      <c r="S48" s="1">
        <f t="shared" si="27"/>
        <v>0</v>
      </c>
    </row>
    <row r="49" spans="1:19" ht="30.6" customHeight="1" x14ac:dyDescent="0.25">
      <c r="A49" s="315" t="s">
        <v>11</v>
      </c>
      <c r="B49" s="316"/>
      <c r="C49" s="316"/>
      <c r="D49" s="13">
        <f>SUM(D32:D48)</f>
        <v>0</v>
      </c>
      <c r="E49" s="317" t="str">
        <f>IF(D49=A29,"pesatura corretta","pesatura non corretta")</f>
        <v>pesatura non corretta</v>
      </c>
      <c r="F49" s="317"/>
      <c r="G49" s="317"/>
      <c r="H49" s="317"/>
      <c r="I49" s="317"/>
      <c r="J49" s="317"/>
      <c r="K49" s="317"/>
      <c r="L49" s="318"/>
      <c r="S49" s="1">
        <f t="shared" si="27"/>
        <v>0</v>
      </c>
    </row>
    <row r="50" spans="1:19" ht="34.200000000000003" customHeight="1" x14ac:dyDescent="0.25">
      <c r="A50" s="319" t="s">
        <v>160</v>
      </c>
      <c r="B50" s="320"/>
      <c r="C50" s="320"/>
      <c r="D50" s="321">
        <f>S50/100*A29</f>
        <v>0</v>
      </c>
      <c r="E50" s="321"/>
      <c r="F50" s="321"/>
      <c r="G50" s="321"/>
      <c r="H50" s="321"/>
      <c r="I50" s="321"/>
      <c r="J50" s="321"/>
      <c r="K50" s="321"/>
      <c r="L50" s="322"/>
      <c r="S50" s="1">
        <f>SUM(S32:S48)</f>
        <v>0</v>
      </c>
    </row>
    <row r="51" spans="1:19" ht="34.200000000000003" customHeight="1" x14ac:dyDescent="0.25">
      <c r="A51" s="319" t="s">
        <v>161</v>
      </c>
      <c r="B51" s="320"/>
      <c r="C51" s="320"/>
      <c r="D51" s="323">
        <f>S50/100</f>
        <v>0</v>
      </c>
      <c r="E51" s="323"/>
      <c r="F51" s="323"/>
      <c r="G51" s="323"/>
      <c r="H51" s="323"/>
      <c r="I51" s="323"/>
      <c r="J51" s="323"/>
      <c r="K51" s="323"/>
      <c r="L51" s="322"/>
    </row>
    <row r="52" spans="1:19" ht="34.799999999999997" customHeight="1" x14ac:dyDescent="0.25">
      <c r="A52" s="328" t="s">
        <v>12</v>
      </c>
      <c r="B52" s="329"/>
      <c r="C52" s="329"/>
      <c r="D52" s="329"/>
      <c r="E52" s="329"/>
      <c r="F52" s="329"/>
      <c r="G52" s="329"/>
      <c r="H52" s="329"/>
      <c r="I52" s="329"/>
      <c r="J52" s="329"/>
      <c r="K52" s="329"/>
      <c r="L52" s="330"/>
    </row>
    <row r="53" spans="1:19" ht="26.4" customHeight="1" x14ac:dyDescent="0.25">
      <c r="A53" s="331" t="s">
        <v>149</v>
      </c>
      <c r="B53" s="332"/>
      <c r="C53" s="332"/>
      <c r="D53" s="332"/>
      <c r="E53" s="333" t="s">
        <v>150</v>
      </c>
      <c r="F53" s="333"/>
      <c r="G53" s="333"/>
      <c r="H53" s="333"/>
      <c r="I53" s="333"/>
      <c r="J53" s="333" t="s">
        <v>180</v>
      </c>
      <c r="K53" s="333"/>
      <c r="L53" s="344"/>
    </row>
    <row r="54" spans="1:19" ht="40.799999999999997" customHeight="1" x14ac:dyDescent="0.25">
      <c r="A54" s="192">
        <v>30</v>
      </c>
      <c r="B54" s="174"/>
      <c r="C54" s="174"/>
      <c r="D54" s="174"/>
      <c r="E54" s="333"/>
      <c r="F54" s="333"/>
      <c r="G54" s="333"/>
      <c r="H54" s="333"/>
      <c r="I54" s="333"/>
      <c r="J54" s="333"/>
      <c r="K54" s="333"/>
      <c r="L54" s="344"/>
    </row>
    <row r="55" spans="1:19" ht="86.4" customHeight="1" x14ac:dyDescent="0.25">
      <c r="A55" s="373"/>
      <c r="B55" s="339" t="s">
        <v>169</v>
      </c>
      <c r="C55" s="345" t="s">
        <v>189</v>
      </c>
      <c r="D55" s="345" t="s">
        <v>142</v>
      </c>
      <c r="E55" s="130" t="s">
        <v>197</v>
      </c>
      <c r="F55" s="130" t="s">
        <v>152</v>
      </c>
      <c r="G55" s="130" t="s">
        <v>198</v>
      </c>
      <c r="H55" s="130" t="s">
        <v>199</v>
      </c>
      <c r="I55" s="130" t="s">
        <v>200</v>
      </c>
      <c r="J55" s="333"/>
      <c r="K55" s="333"/>
      <c r="L55" s="344"/>
    </row>
    <row r="56" spans="1:19" ht="24" customHeight="1" x14ac:dyDescent="0.25">
      <c r="A56" s="374"/>
      <c r="B56" s="339"/>
      <c r="C56" s="346"/>
      <c r="D56" s="346"/>
      <c r="E56" s="339" t="s">
        <v>157</v>
      </c>
      <c r="F56" s="339"/>
      <c r="G56" s="339"/>
      <c r="H56" s="339"/>
      <c r="I56" s="339"/>
      <c r="J56" s="333"/>
      <c r="K56" s="333"/>
      <c r="L56" s="344"/>
    </row>
    <row r="57" spans="1:19" ht="144.6" customHeight="1" x14ac:dyDescent="0.25">
      <c r="A57" s="100"/>
      <c r="B57" s="131" t="s">
        <v>107</v>
      </c>
      <c r="C57" s="131" t="s">
        <v>108</v>
      </c>
      <c r="D57" s="112">
        <v>6</v>
      </c>
      <c r="E57" s="117"/>
      <c r="F57" s="117"/>
      <c r="G57" s="117"/>
      <c r="H57" s="117"/>
      <c r="I57" s="117"/>
      <c r="J57" s="163"/>
      <c r="K57" s="163"/>
      <c r="L57" s="347"/>
      <c r="N57" s="1" t="str">
        <f>IF(E57="x",20,"")</f>
        <v/>
      </c>
      <c r="O57" s="1" t="str">
        <f>IF(F57="x",50,"")</f>
        <v/>
      </c>
      <c r="P57" s="1" t="str">
        <f>IF(G57="x",70,"")</f>
        <v/>
      </c>
      <c r="Q57" s="1" t="str">
        <f>IF(H57="x",85,"")</f>
        <v/>
      </c>
      <c r="R57" s="1" t="str">
        <f>IF(I57="x",100,"")</f>
        <v/>
      </c>
      <c r="S57" s="1">
        <f>SUM(N57:R57)/$A$54*D57</f>
        <v>0</v>
      </c>
    </row>
    <row r="58" spans="1:19" ht="39.6" customHeight="1" x14ac:dyDescent="0.25">
      <c r="A58" s="100"/>
      <c r="B58" s="131" t="s">
        <v>103</v>
      </c>
      <c r="C58" s="131" t="s">
        <v>112</v>
      </c>
      <c r="D58" s="112">
        <v>6</v>
      </c>
      <c r="E58" s="117"/>
      <c r="F58" s="117"/>
      <c r="G58" s="117"/>
      <c r="H58" s="117"/>
      <c r="I58" s="117"/>
      <c r="J58" s="163"/>
      <c r="K58" s="163"/>
      <c r="L58" s="347"/>
      <c r="N58" s="1" t="str">
        <f t="shared" ref="N58:N61" si="28">IF(E58="x",20,"")</f>
        <v/>
      </c>
      <c r="O58" s="1" t="str">
        <f t="shared" ref="O58:O61" si="29">IF(F58="x",50,"")</f>
        <v/>
      </c>
      <c r="P58" s="1" t="str">
        <f t="shared" ref="P58:P61" si="30">IF(G58="x",70,"")</f>
        <v/>
      </c>
      <c r="Q58" s="1" t="str">
        <f t="shared" ref="Q58:Q61" si="31">IF(H58="x",85,"")</f>
        <v/>
      </c>
      <c r="R58" s="1" t="str">
        <f t="shared" ref="R58:R61" si="32">IF(I58="x",100,"")</f>
        <v/>
      </c>
      <c r="S58" s="1">
        <f t="shared" ref="S58:S61" si="33">SUM(N58:R58)/$A$54*D58</f>
        <v>0</v>
      </c>
    </row>
    <row r="59" spans="1:19" ht="49.8" customHeight="1" x14ac:dyDescent="0.25">
      <c r="A59" s="100"/>
      <c r="B59" s="131" t="s">
        <v>104</v>
      </c>
      <c r="C59" s="131" t="s">
        <v>109</v>
      </c>
      <c r="D59" s="112">
        <v>6</v>
      </c>
      <c r="E59" s="117"/>
      <c r="F59" s="117"/>
      <c r="G59" s="117"/>
      <c r="H59" s="117"/>
      <c r="I59" s="117"/>
      <c r="J59" s="163"/>
      <c r="K59" s="163"/>
      <c r="L59" s="347"/>
      <c r="N59" s="1" t="str">
        <f t="shared" si="28"/>
        <v/>
      </c>
      <c r="O59" s="1" t="str">
        <f t="shared" si="29"/>
        <v/>
      </c>
      <c r="P59" s="1" t="str">
        <f t="shared" si="30"/>
        <v/>
      </c>
      <c r="Q59" s="1" t="str">
        <f t="shared" si="31"/>
        <v/>
      </c>
      <c r="R59" s="1" t="str">
        <f t="shared" si="32"/>
        <v/>
      </c>
      <c r="S59" s="1">
        <f t="shared" si="33"/>
        <v>0</v>
      </c>
    </row>
    <row r="60" spans="1:19" ht="81.599999999999994" customHeight="1" x14ac:dyDescent="0.25">
      <c r="A60" s="100"/>
      <c r="B60" s="131" t="s">
        <v>105</v>
      </c>
      <c r="C60" s="131" t="s">
        <v>110</v>
      </c>
      <c r="D60" s="112">
        <v>6</v>
      </c>
      <c r="E60" s="117"/>
      <c r="F60" s="117"/>
      <c r="G60" s="117"/>
      <c r="H60" s="117"/>
      <c r="I60" s="117"/>
      <c r="J60" s="163"/>
      <c r="K60" s="163"/>
      <c r="L60" s="347"/>
      <c r="N60" s="1" t="str">
        <f t="shared" si="28"/>
        <v/>
      </c>
      <c r="O60" s="1" t="str">
        <f t="shared" si="29"/>
        <v/>
      </c>
      <c r="P60" s="1" t="str">
        <f t="shared" si="30"/>
        <v/>
      </c>
      <c r="Q60" s="1" t="str">
        <f t="shared" si="31"/>
        <v/>
      </c>
      <c r="R60" s="1" t="str">
        <f t="shared" si="32"/>
        <v/>
      </c>
      <c r="S60" s="1">
        <f t="shared" si="33"/>
        <v>0</v>
      </c>
    </row>
    <row r="61" spans="1:19" ht="74.400000000000006" customHeight="1" x14ac:dyDescent="0.25">
      <c r="A61" s="100"/>
      <c r="B61" s="131" t="s">
        <v>106</v>
      </c>
      <c r="C61" s="131" t="s">
        <v>111</v>
      </c>
      <c r="D61" s="112">
        <v>6</v>
      </c>
      <c r="E61" s="117"/>
      <c r="F61" s="117"/>
      <c r="G61" s="117"/>
      <c r="H61" s="117"/>
      <c r="I61" s="117"/>
      <c r="J61" s="163"/>
      <c r="K61" s="163"/>
      <c r="L61" s="347"/>
      <c r="N61" s="1" t="str">
        <f t="shared" si="28"/>
        <v/>
      </c>
      <c r="O61" s="1" t="str">
        <f t="shared" si="29"/>
        <v/>
      </c>
      <c r="P61" s="1" t="str">
        <f t="shared" si="30"/>
        <v/>
      </c>
      <c r="Q61" s="1" t="str">
        <f t="shared" si="31"/>
        <v/>
      </c>
      <c r="R61" s="1" t="str">
        <f t="shared" si="32"/>
        <v/>
      </c>
      <c r="S61" s="1">
        <f t="shared" si="33"/>
        <v>0</v>
      </c>
    </row>
    <row r="62" spans="1:19" ht="22.2" customHeight="1" x14ac:dyDescent="0.25">
      <c r="A62" s="315" t="s">
        <v>11</v>
      </c>
      <c r="B62" s="316"/>
      <c r="C62" s="316"/>
      <c r="D62" s="13">
        <f>SUM(D57:D61)</f>
        <v>30</v>
      </c>
      <c r="E62" s="317" t="str">
        <f>IF(D62=A54,"pesatura corretta","pesatura non corretta")</f>
        <v>pesatura corretta</v>
      </c>
      <c r="F62" s="317"/>
      <c r="G62" s="317"/>
      <c r="H62" s="317"/>
      <c r="I62" s="317"/>
      <c r="J62" s="317"/>
      <c r="K62" s="317"/>
      <c r="L62" s="318"/>
      <c r="S62" s="1">
        <f>SUM(S57:S61)</f>
        <v>0</v>
      </c>
    </row>
    <row r="63" spans="1:19" s="4" customFormat="1" ht="36" customHeight="1" x14ac:dyDescent="0.4">
      <c r="A63" s="319" t="s">
        <v>162</v>
      </c>
      <c r="B63" s="320"/>
      <c r="C63" s="320"/>
      <c r="D63" s="367">
        <f>S62/100*A54</f>
        <v>0</v>
      </c>
      <c r="E63" s="367"/>
      <c r="F63" s="367"/>
      <c r="G63" s="367"/>
      <c r="H63" s="367"/>
      <c r="I63" s="367"/>
      <c r="J63" s="367"/>
      <c r="K63" s="367"/>
      <c r="L63" s="327"/>
    </row>
    <row r="64" spans="1:19" s="4" customFormat="1" ht="36.6" customHeight="1" x14ac:dyDescent="0.4">
      <c r="A64" s="319" t="s">
        <v>163</v>
      </c>
      <c r="B64" s="320"/>
      <c r="C64" s="320"/>
      <c r="D64" s="368">
        <f>S62/100</f>
        <v>0</v>
      </c>
      <c r="E64" s="368"/>
      <c r="F64" s="368"/>
      <c r="G64" s="368"/>
      <c r="H64" s="368"/>
      <c r="I64" s="368"/>
      <c r="J64" s="368"/>
      <c r="K64" s="368"/>
      <c r="L64" s="327"/>
    </row>
    <row r="65" spans="1:12" x14ac:dyDescent="0.25">
      <c r="A65" s="370"/>
      <c r="B65" s="371"/>
      <c r="C65" s="371"/>
      <c r="D65" s="371"/>
      <c r="E65" s="371"/>
      <c r="F65" s="371"/>
      <c r="G65" s="371"/>
      <c r="H65" s="371"/>
      <c r="I65" s="371"/>
      <c r="J65" s="371"/>
      <c r="K65" s="371"/>
      <c r="L65" s="372"/>
    </row>
    <row r="66" spans="1:12" ht="40.200000000000003" thickBot="1" x14ac:dyDescent="0.3">
      <c r="A66" s="348" t="s">
        <v>31</v>
      </c>
      <c r="B66" s="349"/>
      <c r="C66" s="349"/>
      <c r="D66" s="350"/>
      <c r="E66" s="350"/>
      <c r="F66" s="349"/>
      <c r="G66" s="349"/>
      <c r="H66" s="349"/>
      <c r="I66" s="349"/>
      <c r="J66" s="349"/>
      <c r="K66" s="349"/>
      <c r="L66" s="351"/>
    </row>
    <row r="67" spans="1:12" ht="31.8" customHeight="1" x14ac:dyDescent="0.25">
      <c r="A67" s="352" t="s">
        <v>33</v>
      </c>
      <c r="B67" s="353"/>
      <c r="C67" s="354"/>
      <c r="D67" s="355">
        <f>D24</f>
        <v>0</v>
      </c>
      <c r="E67" s="356"/>
      <c r="F67" s="281" t="s">
        <v>181</v>
      </c>
      <c r="G67" s="283"/>
      <c r="H67" s="88">
        <f>A7</f>
        <v>40</v>
      </c>
      <c r="I67" s="357" t="s">
        <v>86</v>
      </c>
      <c r="J67" s="358"/>
      <c r="K67" s="359"/>
      <c r="L67" s="90">
        <f>D67/H67</f>
        <v>0</v>
      </c>
    </row>
    <row r="68" spans="1:12" ht="31.8" customHeight="1" x14ac:dyDescent="0.25">
      <c r="A68" s="352" t="s">
        <v>34</v>
      </c>
      <c r="B68" s="353"/>
      <c r="C68" s="354"/>
      <c r="D68" s="360">
        <f>D50</f>
        <v>0</v>
      </c>
      <c r="E68" s="361"/>
      <c r="F68" s="281" t="s">
        <v>181</v>
      </c>
      <c r="G68" s="283"/>
      <c r="H68" s="88">
        <f>A29</f>
        <v>30</v>
      </c>
      <c r="I68" s="357" t="s">
        <v>86</v>
      </c>
      <c r="J68" s="358"/>
      <c r="K68" s="359"/>
      <c r="L68" s="90">
        <f t="shared" ref="L68:L69" si="34">D68/H68</f>
        <v>0</v>
      </c>
    </row>
    <row r="69" spans="1:12" ht="31.8" customHeight="1" x14ac:dyDescent="0.25">
      <c r="A69" s="352" t="s">
        <v>35</v>
      </c>
      <c r="B69" s="353"/>
      <c r="C69" s="354"/>
      <c r="D69" s="360">
        <f>D63</f>
        <v>0</v>
      </c>
      <c r="E69" s="361"/>
      <c r="F69" s="281" t="s">
        <v>181</v>
      </c>
      <c r="G69" s="283"/>
      <c r="H69" s="88">
        <f>A54</f>
        <v>30</v>
      </c>
      <c r="I69" s="357" t="s">
        <v>86</v>
      </c>
      <c r="J69" s="358"/>
      <c r="K69" s="359"/>
      <c r="L69" s="90">
        <f t="shared" si="34"/>
        <v>0</v>
      </c>
    </row>
    <row r="70" spans="1:12" ht="87.6" customHeight="1" thickBot="1" x14ac:dyDescent="0.3">
      <c r="A70" s="362" t="s">
        <v>32</v>
      </c>
      <c r="B70" s="363"/>
      <c r="C70" s="364"/>
      <c r="D70" s="365">
        <f>SUM(D67:D69)</f>
        <v>0</v>
      </c>
      <c r="E70" s="366"/>
      <c r="F70" s="297" t="s">
        <v>87</v>
      </c>
      <c r="G70" s="297"/>
      <c r="H70" s="89">
        <f>SUM(H67:H69)</f>
        <v>100</v>
      </c>
      <c r="I70" s="101" t="s">
        <v>196</v>
      </c>
      <c r="J70" s="102" t="s">
        <v>182</v>
      </c>
      <c r="K70" s="101" t="s">
        <v>165</v>
      </c>
      <c r="L70" s="103">
        <f>D70/100</f>
        <v>0</v>
      </c>
    </row>
    <row r="71" spans="1:12" ht="89.4" customHeight="1" x14ac:dyDescent="0.25">
      <c r="A71" s="306" t="s">
        <v>53</v>
      </c>
      <c r="B71" s="306"/>
      <c r="C71" s="97"/>
      <c r="D71" s="98"/>
      <c r="E71" s="98"/>
      <c r="F71" s="98"/>
      <c r="G71" s="375" t="s">
        <v>55</v>
      </c>
      <c r="H71" s="375"/>
      <c r="I71" s="376"/>
      <c r="J71" s="376"/>
      <c r="K71" s="98"/>
      <c r="L71" s="98"/>
    </row>
    <row r="72" spans="1:12" ht="89.4" customHeight="1" x14ac:dyDescent="0.25">
      <c r="A72" s="306" t="s">
        <v>54</v>
      </c>
      <c r="B72" s="306"/>
      <c r="C72" s="97"/>
      <c r="D72" s="98"/>
      <c r="E72" s="98"/>
      <c r="F72" s="98"/>
      <c r="G72" s="306" t="s">
        <v>55</v>
      </c>
      <c r="H72" s="306"/>
      <c r="I72" s="369"/>
      <c r="J72" s="369"/>
      <c r="K72" s="98"/>
      <c r="L72" s="98"/>
    </row>
  </sheetData>
  <mergeCells count="84">
    <mergeCell ref="I72:J72"/>
    <mergeCell ref="A65:L65"/>
    <mergeCell ref="A30:A31"/>
    <mergeCell ref="D30:D31"/>
    <mergeCell ref="A55:A56"/>
    <mergeCell ref="B55:B56"/>
    <mergeCell ref="G71:H71"/>
    <mergeCell ref="F68:G68"/>
    <mergeCell ref="F69:G69"/>
    <mergeCell ref="I68:K68"/>
    <mergeCell ref="I69:K69"/>
    <mergeCell ref="I71:J71"/>
    <mergeCell ref="A72:B72"/>
    <mergeCell ref="G72:H72"/>
    <mergeCell ref="F70:G70"/>
    <mergeCell ref="A64:C64"/>
    <mergeCell ref="A62:C62"/>
    <mergeCell ref="E62:L62"/>
    <mergeCell ref="A63:C63"/>
    <mergeCell ref="D63:K63"/>
    <mergeCell ref="L63:L64"/>
    <mergeCell ref="D64:K64"/>
    <mergeCell ref="A71:B71"/>
    <mergeCell ref="A68:C68"/>
    <mergeCell ref="D68:E68"/>
    <mergeCell ref="A69:C69"/>
    <mergeCell ref="D69:E69"/>
    <mergeCell ref="A70:C70"/>
    <mergeCell ref="D70:E70"/>
    <mergeCell ref="A66:L66"/>
    <mergeCell ref="A67:C67"/>
    <mergeCell ref="D67:E67"/>
    <mergeCell ref="F67:G67"/>
    <mergeCell ref="I67:K67"/>
    <mergeCell ref="J57:L57"/>
    <mergeCell ref="J58:L58"/>
    <mergeCell ref="J61:L61"/>
    <mergeCell ref="J59:L59"/>
    <mergeCell ref="J60:L60"/>
    <mergeCell ref="A52:L52"/>
    <mergeCell ref="A53:D53"/>
    <mergeCell ref="E53:I54"/>
    <mergeCell ref="J53:L56"/>
    <mergeCell ref="A54:D54"/>
    <mergeCell ref="E56:I56"/>
    <mergeCell ref="D55:D56"/>
    <mergeCell ref="C55:C56"/>
    <mergeCell ref="A26:L26"/>
    <mergeCell ref="A27:L27"/>
    <mergeCell ref="A28:D28"/>
    <mergeCell ref="E28:K29"/>
    <mergeCell ref="L28:L31"/>
    <mergeCell ref="A29:D29"/>
    <mergeCell ref="E31:K31"/>
    <mergeCell ref="A4:C4"/>
    <mergeCell ref="D4:L4"/>
    <mergeCell ref="A5:L5"/>
    <mergeCell ref="A6:D6"/>
    <mergeCell ref="E6:K7"/>
    <mergeCell ref="L6:L9"/>
    <mergeCell ref="A7:D7"/>
    <mergeCell ref="E9:K9"/>
    <mergeCell ref="D8:D9"/>
    <mergeCell ref="A8:A9"/>
    <mergeCell ref="A23:C23"/>
    <mergeCell ref="E23:L23"/>
    <mergeCell ref="A24:C24"/>
    <mergeCell ref="D24:K24"/>
    <mergeCell ref="L24:L25"/>
    <mergeCell ref="A25:C25"/>
    <mergeCell ref="D25:K25"/>
    <mergeCell ref="A49:C49"/>
    <mergeCell ref="E49:L49"/>
    <mergeCell ref="A50:C50"/>
    <mergeCell ref="D50:K50"/>
    <mergeCell ref="L50:L51"/>
    <mergeCell ref="A51:C51"/>
    <mergeCell ref="D51:K51"/>
    <mergeCell ref="A1:L1"/>
    <mergeCell ref="A2:H2"/>
    <mergeCell ref="I2:J2"/>
    <mergeCell ref="K2:L2"/>
    <mergeCell ref="A3:C3"/>
    <mergeCell ref="D3:L3"/>
  </mergeCells>
  <conditionalFormatting sqref="D23">
    <cfRule type="cellIs" dxfId="11" priority="5" operator="notEqual">
      <formula>$A$7</formula>
    </cfRule>
    <cfRule type="cellIs" dxfId="10" priority="6" operator="equal">
      <formula>$A$7</formula>
    </cfRule>
  </conditionalFormatting>
  <conditionalFormatting sqref="D49">
    <cfRule type="cellIs" dxfId="9" priority="3" operator="notEqual">
      <formula>$A$29</formula>
    </cfRule>
    <cfRule type="cellIs" dxfId="8" priority="4" operator="equal">
      <formula>$A$29</formula>
    </cfRule>
  </conditionalFormatting>
  <conditionalFormatting sqref="D62">
    <cfRule type="cellIs" dxfId="7" priority="1" operator="notEqual">
      <formula>$A$29</formula>
    </cfRule>
    <cfRule type="cellIs" dxfId="6" priority="2" operator="equal">
      <formula>$A$29</formula>
    </cfRule>
  </conditionalFormatting>
  <pageMargins left="0.23622047244094491" right="0.23622047244094491" top="0.74803149606299213" bottom="0.74803149606299213" header="0.31496062992125984" footer="0.31496062992125984"/>
  <pageSetup paperSize="9" scale="43" fitToHeight="0" orientation="landscape" r:id="rId1"/>
  <rowBreaks count="1" manualBreakCount="1">
    <brk id="51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43DC2-E63D-4892-BF18-2482D8375650}">
  <dimension ref="A1:S74"/>
  <sheetViews>
    <sheetView tabSelected="1" view="pageBreakPreview" topLeftCell="A62" zoomScale="70" zoomScaleNormal="70" zoomScaleSheetLayoutView="70" workbookViewId="0">
      <selection activeCell="E34" sqref="E34"/>
    </sheetView>
  </sheetViews>
  <sheetFormatPr defaultRowHeight="13.8" x14ac:dyDescent="0.25"/>
  <cols>
    <col min="1" max="1" width="7.5546875" style="1" customWidth="1"/>
    <col min="2" max="3" width="60.109375" style="19" customWidth="1"/>
    <col min="4" max="4" width="12.21875" style="1" customWidth="1"/>
    <col min="5" max="7" width="22" style="1" customWidth="1"/>
    <col min="8" max="8" width="19.21875" style="1" customWidth="1"/>
    <col min="9" max="9" width="22" style="1" customWidth="1"/>
    <col min="10" max="10" width="19.33203125" style="1" customWidth="1"/>
    <col min="11" max="11" width="19" style="1" customWidth="1"/>
    <col min="12" max="12" width="22.6640625" style="1" customWidth="1"/>
    <col min="13" max="18" width="8.88671875" style="1" customWidth="1"/>
    <col min="19" max="19" width="25" style="1" customWidth="1"/>
    <col min="20" max="21" width="8.88671875" style="1" customWidth="1"/>
    <col min="22" max="16384" width="8.88671875" style="1"/>
  </cols>
  <sheetData>
    <row r="1" spans="1:19" ht="48.6" customHeight="1" x14ac:dyDescent="0.25">
      <c r="A1" s="236" t="s">
        <v>171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8"/>
    </row>
    <row r="2" spans="1:19" ht="49.2" customHeight="1" x14ac:dyDescent="0.25">
      <c r="A2" s="307" t="s">
        <v>37</v>
      </c>
      <c r="B2" s="308"/>
      <c r="C2" s="308"/>
      <c r="D2" s="308"/>
      <c r="E2" s="308"/>
      <c r="F2" s="308"/>
      <c r="G2" s="308"/>
      <c r="H2" s="308"/>
      <c r="I2" s="241" t="s">
        <v>183</v>
      </c>
      <c r="J2" s="241"/>
      <c r="K2" s="309">
        <v>2023</v>
      </c>
      <c r="L2" s="310"/>
    </row>
    <row r="3" spans="1:19" ht="31.8" customHeight="1" x14ac:dyDescent="0.25">
      <c r="A3" s="311" t="s">
        <v>184</v>
      </c>
      <c r="B3" s="312"/>
      <c r="C3" s="312"/>
      <c r="D3" s="172"/>
      <c r="E3" s="172"/>
      <c r="F3" s="172"/>
      <c r="G3" s="172"/>
      <c r="H3" s="172"/>
      <c r="I3" s="172"/>
      <c r="J3" s="172"/>
      <c r="K3" s="172"/>
      <c r="L3" s="407"/>
    </row>
    <row r="4" spans="1:19" ht="31.8" customHeight="1" x14ac:dyDescent="0.25">
      <c r="A4" s="311" t="s">
        <v>205</v>
      </c>
      <c r="B4" s="312"/>
      <c r="C4" s="312"/>
      <c r="D4" s="172"/>
      <c r="E4" s="172"/>
      <c r="F4" s="172"/>
      <c r="G4" s="172"/>
      <c r="H4" s="172"/>
      <c r="I4" s="172"/>
      <c r="J4" s="172"/>
      <c r="K4" s="172"/>
      <c r="L4" s="407"/>
    </row>
    <row r="5" spans="1:19" ht="31.8" customHeight="1" x14ac:dyDescent="0.25">
      <c r="A5" s="311" t="s">
        <v>204</v>
      </c>
      <c r="B5" s="312"/>
      <c r="C5" s="312"/>
      <c r="D5" s="172"/>
      <c r="E5" s="172"/>
      <c r="F5" s="172"/>
      <c r="G5" s="172"/>
      <c r="H5" s="172"/>
      <c r="I5" s="172"/>
      <c r="J5" s="172"/>
      <c r="K5" s="172"/>
      <c r="L5" s="407"/>
    </row>
    <row r="6" spans="1:19" ht="37.799999999999997" customHeight="1" x14ac:dyDescent="0.25">
      <c r="A6" s="421" t="s">
        <v>9</v>
      </c>
      <c r="B6" s="422"/>
      <c r="C6" s="422"/>
      <c r="D6" s="422"/>
      <c r="E6" s="422"/>
      <c r="F6" s="422"/>
      <c r="G6" s="422"/>
      <c r="H6" s="422"/>
      <c r="I6" s="422"/>
      <c r="J6" s="422"/>
      <c r="K6" s="422"/>
      <c r="L6" s="423"/>
    </row>
    <row r="7" spans="1:19" ht="35.4" customHeight="1" x14ac:dyDescent="0.25">
      <c r="A7" s="392" t="s">
        <v>148</v>
      </c>
      <c r="B7" s="393"/>
      <c r="C7" s="393"/>
      <c r="D7" s="393"/>
      <c r="E7" s="394" t="s">
        <v>134</v>
      </c>
      <c r="F7" s="394"/>
      <c r="G7" s="394"/>
      <c r="H7" s="394"/>
      <c r="I7" s="394"/>
      <c r="J7" s="394"/>
      <c r="K7" s="394"/>
      <c r="L7" s="402" t="s">
        <v>7</v>
      </c>
    </row>
    <row r="8" spans="1:19" ht="39.6" customHeight="1" x14ac:dyDescent="0.25">
      <c r="A8" s="197">
        <v>40</v>
      </c>
      <c r="B8" s="151"/>
      <c r="C8" s="151"/>
      <c r="D8" s="151"/>
      <c r="E8" s="394"/>
      <c r="F8" s="394"/>
      <c r="G8" s="394"/>
      <c r="H8" s="394"/>
      <c r="I8" s="394"/>
      <c r="J8" s="394"/>
      <c r="K8" s="394"/>
      <c r="L8" s="403"/>
    </row>
    <row r="9" spans="1:19" ht="60" x14ac:dyDescent="0.25">
      <c r="A9" s="405"/>
      <c r="B9" s="133" t="s">
        <v>190</v>
      </c>
      <c r="C9" s="134" t="s">
        <v>137</v>
      </c>
      <c r="D9" s="396" t="s">
        <v>142</v>
      </c>
      <c r="E9" s="134" t="s">
        <v>179</v>
      </c>
      <c r="F9" s="134" t="s">
        <v>176</v>
      </c>
      <c r="G9" s="134" t="s">
        <v>175</v>
      </c>
      <c r="H9" s="134" t="s">
        <v>172</v>
      </c>
      <c r="I9" s="134" t="s">
        <v>173</v>
      </c>
      <c r="J9" s="134" t="s">
        <v>201</v>
      </c>
      <c r="K9" s="134" t="s">
        <v>174</v>
      </c>
      <c r="L9" s="403"/>
    </row>
    <row r="10" spans="1:19" ht="32.4" customHeight="1" x14ac:dyDescent="0.25">
      <c r="A10" s="406"/>
      <c r="B10" s="133" t="s">
        <v>188</v>
      </c>
      <c r="C10" s="134" t="s">
        <v>143</v>
      </c>
      <c r="D10" s="397"/>
      <c r="E10" s="398" t="s">
        <v>48</v>
      </c>
      <c r="F10" s="398"/>
      <c r="G10" s="398"/>
      <c r="H10" s="398"/>
      <c r="I10" s="398"/>
      <c r="J10" s="398"/>
      <c r="K10" s="398"/>
      <c r="L10" s="404"/>
    </row>
    <row r="11" spans="1:19" ht="33.6" customHeight="1" x14ac:dyDescent="0.25">
      <c r="A11" s="135">
        <v>1</v>
      </c>
      <c r="B11" s="111"/>
      <c r="C11" s="111"/>
      <c r="D11" s="112"/>
      <c r="E11" s="117"/>
      <c r="F11" s="117"/>
      <c r="G11" s="117"/>
      <c r="H11" s="117"/>
      <c r="I11" s="117"/>
      <c r="J11" s="117"/>
      <c r="K11" s="117"/>
      <c r="L11" s="16"/>
      <c r="M11" s="1" t="str">
        <f>IF(F11="x",20,"")</f>
        <v/>
      </c>
      <c r="N11" s="1" t="str">
        <f t="shared" ref="N11" si="0">IF(G11="x",40,"")</f>
        <v/>
      </c>
      <c r="O11" s="1" t="str">
        <f t="shared" ref="O11" si="1">IF(H11="x",60,"")</f>
        <v/>
      </c>
      <c r="P11" s="1" t="str">
        <f t="shared" ref="P11" si="2">IF(I11="x",80,"")</f>
        <v/>
      </c>
      <c r="Q11" s="1" t="str">
        <f t="shared" ref="Q11" si="3">IF(J11="x",90,"")</f>
        <v/>
      </c>
      <c r="R11" s="1" t="str">
        <f t="shared" ref="R11" si="4">IF(K11="x",100,"")</f>
        <v/>
      </c>
      <c r="S11" s="1">
        <f>SUM(M11:R11)/$A$8*D11</f>
        <v>0</v>
      </c>
    </row>
    <row r="12" spans="1:19" ht="33.6" customHeight="1" x14ac:dyDescent="0.25">
      <c r="A12" s="135">
        <v>2</v>
      </c>
      <c r="B12" s="111"/>
      <c r="C12" s="111"/>
      <c r="D12" s="112"/>
      <c r="E12" s="117"/>
      <c r="F12" s="117"/>
      <c r="G12" s="117"/>
      <c r="H12" s="117"/>
      <c r="I12" s="117"/>
      <c r="J12" s="117"/>
      <c r="K12" s="117"/>
      <c r="L12" s="16"/>
      <c r="M12" s="1" t="str">
        <f t="shared" ref="M12:M23" si="5">IF(F12="x",20,"")</f>
        <v/>
      </c>
      <c r="N12" s="1" t="str">
        <f t="shared" ref="N12:N23" si="6">IF(G12="x",40,"")</f>
        <v/>
      </c>
      <c r="O12" s="1" t="str">
        <f t="shared" ref="O12:O23" si="7">IF(H12="x",60,"")</f>
        <v/>
      </c>
      <c r="P12" s="1" t="str">
        <f t="shared" ref="P12:P23" si="8">IF(I12="x",80,"")</f>
        <v/>
      </c>
      <c r="Q12" s="1" t="str">
        <f t="shared" ref="Q12:Q23" si="9">IF(J12="x",90,"")</f>
        <v/>
      </c>
      <c r="R12" s="1" t="str">
        <f t="shared" ref="R12:R23" si="10">IF(K12="x",100,"")</f>
        <v/>
      </c>
      <c r="S12" s="1">
        <f t="shared" ref="S12:S23" si="11">SUM(M12:R12)/$A$8*D12</f>
        <v>0</v>
      </c>
    </row>
    <row r="13" spans="1:19" ht="33.6" customHeight="1" x14ac:dyDescent="0.25">
      <c r="A13" s="135">
        <v>3</v>
      </c>
      <c r="B13" s="111"/>
      <c r="C13" s="111"/>
      <c r="D13" s="112"/>
      <c r="E13" s="117"/>
      <c r="F13" s="117"/>
      <c r="G13" s="117"/>
      <c r="H13" s="117"/>
      <c r="I13" s="117"/>
      <c r="J13" s="117"/>
      <c r="K13" s="117"/>
      <c r="L13" s="16"/>
      <c r="M13" s="1" t="str">
        <f t="shared" si="5"/>
        <v/>
      </c>
      <c r="N13" s="1" t="str">
        <f t="shared" si="6"/>
        <v/>
      </c>
      <c r="O13" s="1" t="str">
        <f t="shared" si="7"/>
        <v/>
      </c>
      <c r="P13" s="1" t="str">
        <f t="shared" si="8"/>
        <v/>
      </c>
      <c r="Q13" s="1" t="str">
        <f t="shared" si="9"/>
        <v/>
      </c>
      <c r="R13" s="1" t="str">
        <f t="shared" si="10"/>
        <v/>
      </c>
      <c r="S13" s="1">
        <f t="shared" si="11"/>
        <v>0</v>
      </c>
    </row>
    <row r="14" spans="1:19" ht="41.4" hidden="1" customHeight="1" x14ac:dyDescent="0.25">
      <c r="A14" s="135">
        <v>4</v>
      </c>
      <c r="B14" s="111"/>
      <c r="C14" s="111"/>
      <c r="D14" s="112"/>
      <c r="E14" s="117"/>
      <c r="F14" s="117"/>
      <c r="G14" s="117"/>
      <c r="H14" s="117"/>
      <c r="I14" s="117"/>
      <c r="J14" s="117"/>
      <c r="K14" s="117"/>
      <c r="L14" s="16"/>
      <c r="M14" s="1" t="str">
        <f t="shared" si="5"/>
        <v/>
      </c>
      <c r="N14" s="1" t="str">
        <f t="shared" si="6"/>
        <v/>
      </c>
      <c r="O14" s="1" t="str">
        <f t="shared" si="7"/>
        <v/>
      </c>
      <c r="P14" s="1" t="str">
        <f t="shared" si="8"/>
        <v/>
      </c>
      <c r="Q14" s="1" t="str">
        <f t="shared" si="9"/>
        <v/>
      </c>
      <c r="R14" s="1" t="str">
        <f t="shared" si="10"/>
        <v/>
      </c>
      <c r="S14" s="1">
        <f t="shared" si="11"/>
        <v>0</v>
      </c>
    </row>
    <row r="15" spans="1:19" ht="41.4" hidden="1" customHeight="1" x14ac:dyDescent="0.25">
      <c r="A15" s="135">
        <v>5</v>
      </c>
      <c r="B15" s="111"/>
      <c r="C15" s="111"/>
      <c r="D15" s="112"/>
      <c r="E15" s="117"/>
      <c r="F15" s="117"/>
      <c r="G15" s="117"/>
      <c r="H15" s="117"/>
      <c r="I15" s="117"/>
      <c r="J15" s="117"/>
      <c r="K15" s="117"/>
      <c r="L15" s="16"/>
      <c r="M15" s="1" t="str">
        <f t="shared" si="5"/>
        <v/>
      </c>
      <c r="N15" s="1" t="str">
        <f t="shared" si="6"/>
        <v/>
      </c>
      <c r="O15" s="1" t="str">
        <f t="shared" si="7"/>
        <v/>
      </c>
      <c r="P15" s="1" t="str">
        <f t="shared" si="8"/>
        <v/>
      </c>
      <c r="Q15" s="1" t="str">
        <f t="shared" si="9"/>
        <v/>
      </c>
      <c r="R15" s="1" t="str">
        <f t="shared" si="10"/>
        <v/>
      </c>
      <c r="S15" s="1">
        <f t="shared" si="11"/>
        <v>0</v>
      </c>
    </row>
    <row r="16" spans="1:19" ht="41.4" hidden="1" customHeight="1" x14ac:dyDescent="0.25">
      <c r="A16" s="96">
        <v>6</v>
      </c>
      <c r="B16" s="5"/>
      <c r="C16" s="5"/>
      <c r="D16" s="10"/>
      <c r="E16" s="10"/>
      <c r="F16" s="10"/>
      <c r="G16" s="10"/>
      <c r="H16" s="10"/>
      <c r="I16" s="10"/>
      <c r="J16" s="10"/>
      <c r="K16" s="10"/>
      <c r="L16" s="16"/>
      <c r="M16" s="1" t="str">
        <f t="shared" si="5"/>
        <v/>
      </c>
      <c r="N16" s="1" t="str">
        <f t="shared" si="6"/>
        <v/>
      </c>
      <c r="O16" s="1" t="str">
        <f t="shared" si="7"/>
        <v/>
      </c>
      <c r="P16" s="1" t="str">
        <f t="shared" si="8"/>
        <v/>
      </c>
      <c r="Q16" s="1" t="str">
        <f t="shared" si="9"/>
        <v/>
      </c>
      <c r="R16" s="1" t="str">
        <f t="shared" si="10"/>
        <v/>
      </c>
      <c r="S16" s="1">
        <f t="shared" si="11"/>
        <v>0</v>
      </c>
    </row>
    <row r="17" spans="1:19" ht="41.4" hidden="1" customHeight="1" x14ac:dyDescent="0.25">
      <c r="A17" s="96">
        <v>7</v>
      </c>
      <c r="B17" s="5"/>
      <c r="C17" s="5"/>
      <c r="D17" s="10"/>
      <c r="E17" s="10"/>
      <c r="F17" s="10"/>
      <c r="G17" s="10"/>
      <c r="H17" s="10"/>
      <c r="I17" s="10"/>
      <c r="J17" s="10"/>
      <c r="K17" s="10"/>
      <c r="L17" s="16"/>
      <c r="M17" s="1" t="str">
        <f t="shared" si="5"/>
        <v/>
      </c>
      <c r="N17" s="1" t="str">
        <f t="shared" si="6"/>
        <v/>
      </c>
      <c r="O17" s="1" t="str">
        <f t="shared" si="7"/>
        <v/>
      </c>
      <c r="P17" s="1" t="str">
        <f t="shared" si="8"/>
        <v/>
      </c>
      <c r="Q17" s="1" t="str">
        <f t="shared" si="9"/>
        <v/>
      </c>
      <c r="R17" s="1" t="str">
        <f t="shared" si="10"/>
        <v/>
      </c>
      <c r="S17" s="1">
        <f t="shared" si="11"/>
        <v>0</v>
      </c>
    </row>
    <row r="18" spans="1:19" ht="41.4" hidden="1" customHeight="1" x14ac:dyDescent="0.25">
      <c r="A18" s="96">
        <v>8</v>
      </c>
      <c r="B18" s="5"/>
      <c r="C18" s="5"/>
      <c r="D18" s="10"/>
      <c r="E18" s="10"/>
      <c r="F18" s="10"/>
      <c r="G18" s="10"/>
      <c r="H18" s="10"/>
      <c r="I18" s="10"/>
      <c r="J18" s="10"/>
      <c r="K18" s="10"/>
      <c r="L18" s="16"/>
      <c r="M18" s="1" t="str">
        <f t="shared" si="5"/>
        <v/>
      </c>
      <c r="N18" s="1" t="str">
        <f t="shared" si="6"/>
        <v/>
      </c>
      <c r="O18" s="1" t="str">
        <f t="shared" si="7"/>
        <v/>
      </c>
      <c r="P18" s="1" t="str">
        <f t="shared" si="8"/>
        <v/>
      </c>
      <c r="Q18" s="1" t="str">
        <f t="shared" si="9"/>
        <v/>
      </c>
      <c r="R18" s="1" t="str">
        <f t="shared" si="10"/>
        <v/>
      </c>
      <c r="S18" s="1">
        <f t="shared" si="11"/>
        <v>0</v>
      </c>
    </row>
    <row r="19" spans="1:19" ht="41.4" hidden="1" customHeight="1" x14ac:dyDescent="0.25">
      <c r="A19" s="96">
        <v>9</v>
      </c>
      <c r="B19" s="5"/>
      <c r="C19" s="5"/>
      <c r="D19" s="10"/>
      <c r="E19" s="10"/>
      <c r="F19" s="10"/>
      <c r="G19" s="10"/>
      <c r="H19" s="10"/>
      <c r="I19" s="10"/>
      <c r="J19" s="10"/>
      <c r="K19" s="10"/>
      <c r="L19" s="16"/>
      <c r="M19" s="1" t="str">
        <f t="shared" si="5"/>
        <v/>
      </c>
      <c r="N19" s="1" t="str">
        <f t="shared" si="6"/>
        <v/>
      </c>
      <c r="O19" s="1" t="str">
        <f t="shared" si="7"/>
        <v/>
      </c>
      <c r="P19" s="1" t="str">
        <f t="shared" si="8"/>
        <v/>
      </c>
      <c r="Q19" s="1" t="str">
        <f t="shared" si="9"/>
        <v/>
      </c>
      <c r="R19" s="1" t="str">
        <f t="shared" si="10"/>
        <v/>
      </c>
      <c r="S19" s="1">
        <f t="shared" si="11"/>
        <v>0</v>
      </c>
    </row>
    <row r="20" spans="1:19" ht="41.4" hidden="1" customHeight="1" x14ac:dyDescent="0.25">
      <c r="A20" s="96">
        <v>10</v>
      </c>
      <c r="B20" s="5"/>
      <c r="C20" s="5"/>
      <c r="D20" s="10"/>
      <c r="E20" s="10"/>
      <c r="F20" s="10"/>
      <c r="G20" s="10"/>
      <c r="H20" s="10"/>
      <c r="I20" s="10"/>
      <c r="J20" s="10"/>
      <c r="K20" s="10"/>
      <c r="L20" s="16"/>
      <c r="M20" s="1" t="str">
        <f t="shared" si="5"/>
        <v/>
      </c>
      <c r="N20" s="1" t="str">
        <f t="shared" si="6"/>
        <v/>
      </c>
      <c r="O20" s="1" t="str">
        <f t="shared" si="7"/>
        <v/>
      </c>
      <c r="P20" s="1" t="str">
        <f t="shared" si="8"/>
        <v/>
      </c>
      <c r="Q20" s="1" t="str">
        <f t="shared" si="9"/>
        <v/>
      </c>
      <c r="R20" s="1" t="str">
        <f t="shared" si="10"/>
        <v/>
      </c>
      <c r="S20" s="1">
        <f t="shared" si="11"/>
        <v>0</v>
      </c>
    </row>
    <row r="21" spans="1:19" ht="41.4" hidden="1" customHeight="1" x14ac:dyDescent="0.25">
      <c r="A21" s="96">
        <v>11</v>
      </c>
      <c r="B21" s="5"/>
      <c r="C21" s="5"/>
      <c r="D21" s="10"/>
      <c r="E21" s="10"/>
      <c r="F21" s="10"/>
      <c r="G21" s="10"/>
      <c r="H21" s="10"/>
      <c r="I21" s="10"/>
      <c r="J21" s="10"/>
      <c r="K21" s="10"/>
      <c r="L21" s="16"/>
      <c r="M21" s="1" t="str">
        <f t="shared" si="5"/>
        <v/>
      </c>
      <c r="N21" s="1" t="str">
        <f t="shared" si="6"/>
        <v/>
      </c>
      <c r="O21" s="1" t="str">
        <f t="shared" si="7"/>
        <v/>
      </c>
      <c r="P21" s="1" t="str">
        <f t="shared" si="8"/>
        <v/>
      </c>
      <c r="Q21" s="1" t="str">
        <f t="shared" si="9"/>
        <v/>
      </c>
      <c r="R21" s="1" t="str">
        <f t="shared" si="10"/>
        <v/>
      </c>
      <c r="S21" s="1">
        <f t="shared" si="11"/>
        <v>0</v>
      </c>
    </row>
    <row r="22" spans="1:19" ht="41.4" hidden="1" customHeight="1" x14ac:dyDescent="0.25">
      <c r="A22" s="96">
        <v>12</v>
      </c>
      <c r="B22" s="5"/>
      <c r="C22" s="5"/>
      <c r="D22" s="10"/>
      <c r="E22" s="10"/>
      <c r="F22" s="10"/>
      <c r="G22" s="10"/>
      <c r="H22" s="10"/>
      <c r="I22" s="10"/>
      <c r="J22" s="10"/>
      <c r="K22" s="10"/>
      <c r="L22" s="16"/>
      <c r="M22" s="1" t="str">
        <f t="shared" si="5"/>
        <v/>
      </c>
      <c r="N22" s="1" t="str">
        <f t="shared" si="6"/>
        <v/>
      </c>
      <c r="O22" s="1" t="str">
        <f t="shared" si="7"/>
        <v/>
      </c>
      <c r="P22" s="1" t="str">
        <f t="shared" si="8"/>
        <v/>
      </c>
      <c r="Q22" s="1" t="str">
        <f t="shared" si="9"/>
        <v/>
      </c>
      <c r="R22" s="1" t="str">
        <f t="shared" si="10"/>
        <v/>
      </c>
      <c r="S22" s="1">
        <f t="shared" si="11"/>
        <v>0</v>
      </c>
    </row>
    <row r="23" spans="1:19" ht="41.4" hidden="1" customHeight="1" x14ac:dyDescent="0.25">
      <c r="A23" s="96">
        <v>13</v>
      </c>
      <c r="B23" s="5"/>
      <c r="C23" s="5"/>
      <c r="D23" s="10"/>
      <c r="E23" s="10"/>
      <c r="F23" s="10"/>
      <c r="G23" s="10"/>
      <c r="H23" s="10"/>
      <c r="I23" s="10"/>
      <c r="J23" s="10"/>
      <c r="K23" s="10"/>
      <c r="L23" s="16"/>
      <c r="M23" s="1" t="str">
        <f t="shared" si="5"/>
        <v/>
      </c>
      <c r="N23" s="1" t="str">
        <f t="shared" si="6"/>
        <v/>
      </c>
      <c r="O23" s="1" t="str">
        <f t="shared" si="7"/>
        <v/>
      </c>
      <c r="P23" s="1" t="str">
        <f t="shared" si="8"/>
        <v/>
      </c>
      <c r="Q23" s="1" t="str">
        <f t="shared" si="9"/>
        <v/>
      </c>
      <c r="R23" s="1" t="str">
        <f t="shared" si="10"/>
        <v/>
      </c>
      <c r="S23" s="1">
        <f t="shared" si="11"/>
        <v>0</v>
      </c>
    </row>
    <row r="24" spans="1:19" ht="31.2" customHeight="1" x14ac:dyDescent="0.25">
      <c r="A24" s="388" t="s">
        <v>11</v>
      </c>
      <c r="B24" s="389"/>
      <c r="C24" s="389"/>
      <c r="D24" s="15">
        <f>SUM(D11:D23)</f>
        <v>0</v>
      </c>
      <c r="E24" s="390" t="str">
        <f>IF(D24=A8,"pesatura corretta","pesatura non corretta")</f>
        <v>pesatura non corretta</v>
      </c>
      <c r="F24" s="390"/>
      <c r="G24" s="390"/>
      <c r="H24" s="390"/>
      <c r="I24" s="390"/>
      <c r="J24" s="390"/>
      <c r="K24" s="390"/>
      <c r="L24" s="391"/>
    </row>
    <row r="25" spans="1:19" s="4" customFormat="1" ht="31.8" customHeight="1" x14ac:dyDescent="0.4">
      <c r="A25" s="386" t="s">
        <v>192</v>
      </c>
      <c r="B25" s="387"/>
      <c r="C25" s="387"/>
      <c r="D25" s="367">
        <f>S25/100*A8</f>
        <v>0</v>
      </c>
      <c r="E25" s="367"/>
      <c r="F25" s="367"/>
      <c r="G25" s="367"/>
      <c r="H25" s="367"/>
      <c r="I25" s="367"/>
      <c r="J25" s="367"/>
      <c r="K25" s="367"/>
      <c r="L25" s="385"/>
      <c r="M25" s="4" t="str">
        <f t="shared" ref="M25:M26" si="12">IF(F25="x",20,"")</f>
        <v/>
      </c>
      <c r="N25" s="4" t="str">
        <f t="shared" ref="N25:N26" si="13">IF(G25="x",40,"")</f>
        <v/>
      </c>
      <c r="O25" s="4" t="str">
        <f t="shared" ref="O25:O26" si="14">IF(H25="x",60,"")</f>
        <v/>
      </c>
      <c r="P25" s="4" t="str">
        <f t="shared" ref="P25:P26" si="15">IF(I25="x",75,"")</f>
        <v/>
      </c>
      <c r="Q25" s="4" t="str">
        <f t="shared" ref="Q25:Q26" si="16">IF(J25="x",85,"")</f>
        <v/>
      </c>
      <c r="R25" s="4" t="str">
        <f t="shared" ref="R25:R26" si="17">IF(K25="x",100,"")</f>
        <v/>
      </c>
      <c r="S25" s="4">
        <f>SUM(S11:S18)</f>
        <v>0</v>
      </c>
    </row>
    <row r="26" spans="1:19" s="4" customFormat="1" ht="31.8" customHeight="1" x14ac:dyDescent="0.4">
      <c r="A26" s="386" t="s">
        <v>159</v>
      </c>
      <c r="B26" s="387"/>
      <c r="C26" s="387"/>
      <c r="D26" s="368">
        <f>S25/100</f>
        <v>0</v>
      </c>
      <c r="E26" s="368"/>
      <c r="F26" s="368"/>
      <c r="G26" s="368"/>
      <c r="H26" s="368"/>
      <c r="I26" s="368"/>
      <c r="J26" s="368"/>
      <c r="K26" s="368"/>
      <c r="L26" s="385"/>
      <c r="M26" s="4" t="str">
        <f t="shared" si="12"/>
        <v/>
      </c>
      <c r="N26" s="4" t="str">
        <f t="shared" si="13"/>
        <v/>
      </c>
      <c r="O26" s="4" t="str">
        <f t="shared" si="14"/>
        <v/>
      </c>
      <c r="P26" s="4" t="str">
        <f t="shared" si="15"/>
        <v/>
      </c>
      <c r="Q26" s="4" t="str">
        <f t="shared" si="16"/>
        <v/>
      </c>
      <c r="R26" s="4" t="str">
        <f t="shared" si="17"/>
        <v/>
      </c>
    </row>
    <row r="27" spans="1:19" ht="18" customHeight="1" x14ac:dyDescent="0.25">
      <c r="A27" s="194"/>
      <c r="B27" s="195"/>
      <c r="C27" s="195"/>
      <c r="D27" s="195"/>
      <c r="E27" s="195"/>
      <c r="F27" s="195"/>
      <c r="G27" s="195"/>
      <c r="H27" s="195"/>
      <c r="I27" s="195"/>
      <c r="J27" s="195"/>
      <c r="K27" s="195"/>
      <c r="L27" s="343"/>
    </row>
    <row r="28" spans="1:19" ht="34.799999999999997" customHeight="1" x14ac:dyDescent="0.25">
      <c r="A28" s="421" t="s">
        <v>10</v>
      </c>
      <c r="B28" s="422"/>
      <c r="C28" s="422"/>
      <c r="D28" s="422"/>
      <c r="E28" s="422"/>
      <c r="F28" s="422"/>
      <c r="G28" s="422"/>
      <c r="H28" s="422"/>
      <c r="I28" s="422"/>
      <c r="J28" s="422"/>
      <c r="K28" s="422"/>
      <c r="L28" s="423"/>
    </row>
    <row r="29" spans="1:19" ht="34.200000000000003" customHeight="1" x14ac:dyDescent="0.25">
      <c r="A29" s="392" t="s">
        <v>147</v>
      </c>
      <c r="B29" s="393"/>
      <c r="C29" s="393"/>
      <c r="D29" s="393"/>
      <c r="E29" s="394" t="s">
        <v>34</v>
      </c>
      <c r="F29" s="394"/>
      <c r="G29" s="394"/>
      <c r="H29" s="394"/>
      <c r="I29" s="394"/>
      <c r="J29" s="394"/>
      <c r="K29" s="394"/>
      <c r="L29" s="402" t="s">
        <v>7</v>
      </c>
    </row>
    <row r="30" spans="1:19" ht="43.2" customHeight="1" x14ac:dyDescent="0.25">
      <c r="A30" s="197">
        <v>30</v>
      </c>
      <c r="B30" s="151"/>
      <c r="C30" s="151"/>
      <c r="D30" s="151"/>
      <c r="E30" s="394"/>
      <c r="F30" s="394"/>
      <c r="G30" s="394"/>
      <c r="H30" s="394"/>
      <c r="I30" s="394"/>
      <c r="J30" s="394"/>
      <c r="K30" s="394"/>
      <c r="L30" s="403"/>
    </row>
    <row r="31" spans="1:19" ht="76.8" customHeight="1" x14ac:dyDescent="0.25">
      <c r="A31" s="405"/>
      <c r="B31" s="133" t="s">
        <v>190</v>
      </c>
      <c r="C31" s="134" t="s">
        <v>137</v>
      </c>
      <c r="D31" s="396" t="s">
        <v>142</v>
      </c>
      <c r="E31" s="134" t="s">
        <v>179</v>
      </c>
      <c r="F31" s="134" t="s">
        <v>176</v>
      </c>
      <c r="G31" s="134" t="s">
        <v>175</v>
      </c>
      <c r="H31" s="134" t="s">
        <v>172</v>
      </c>
      <c r="I31" s="134" t="s">
        <v>173</v>
      </c>
      <c r="J31" s="134" t="s">
        <v>201</v>
      </c>
      <c r="K31" s="134" t="s">
        <v>174</v>
      </c>
      <c r="L31" s="403"/>
    </row>
    <row r="32" spans="1:19" ht="32.4" customHeight="1" x14ac:dyDescent="0.25">
      <c r="A32" s="406"/>
      <c r="B32" s="133" t="s">
        <v>188</v>
      </c>
      <c r="C32" s="134" t="s">
        <v>143</v>
      </c>
      <c r="D32" s="397"/>
      <c r="E32" s="398" t="s">
        <v>48</v>
      </c>
      <c r="F32" s="398"/>
      <c r="G32" s="398"/>
      <c r="H32" s="398"/>
      <c r="I32" s="398"/>
      <c r="J32" s="398"/>
      <c r="K32" s="398"/>
      <c r="L32" s="404"/>
    </row>
    <row r="33" spans="1:19" ht="41.4" customHeight="1" x14ac:dyDescent="0.25">
      <c r="A33" s="135">
        <v>1</v>
      </c>
      <c r="B33" s="111"/>
      <c r="C33" s="111"/>
      <c r="D33" s="112"/>
      <c r="E33" s="117"/>
      <c r="F33" s="117"/>
      <c r="G33" s="117"/>
      <c r="H33" s="117"/>
      <c r="I33" s="117"/>
      <c r="J33" s="117"/>
      <c r="K33" s="117"/>
      <c r="L33" s="16"/>
      <c r="M33" s="1" t="str">
        <f>IF(F33="x",20,"")</f>
        <v/>
      </c>
      <c r="N33" s="1" t="str">
        <f t="shared" ref="N33" si="18">IF(G33="x",40,"")</f>
        <v/>
      </c>
      <c r="O33" s="1" t="str">
        <f>IF(H33="x",60,"")</f>
        <v/>
      </c>
      <c r="P33" s="1" t="str">
        <f t="shared" ref="P33" si="19">IF(I33="x",80,"")</f>
        <v/>
      </c>
      <c r="Q33" s="1" t="str">
        <f>IF(J33="x",90,"")</f>
        <v/>
      </c>
      <c r="R33" s="1" t="str">
        <f t="shared" ref="R33" si="20">IF(K33="x",100,"")</f>
        <v/>
      </c>
      <c r="S33" s="1">
        <f>SUM(M33:R33)/$A$30*D33</f>
        <v>0</v>
      </c>
    </row>
    <row r="34" spans="1:19" ht="41.4" customHeight="1" x14ac:dyDescent="0.25">
      <c r="A34" s="135">
        <v>2</v>
      </c>
      <c r="B34" s="111"/>
      <c r="C34" s="111"/>
      <c r="D34" s="112"/>
      <c r="E34" s="117"/>
      <c r="F34" s="117"/>
      <c r="G34" s="117"/>
      <c r="H34" s="117"/>
      <c r="I34" s="117"/>
      <c r="J34" s="117"/>
      <c r="K34" s="117"/>
      <c r="L34" s="16"/>
      <c r="M34" s="1" t="str">
        <f t="shared" ref="M34:M49" si="21">IF(F34="x",20,"")</f>
        <v/>
      </c>
      <c r="N34" s="1" t="str">
        <f t="shared" ref="N34:N49" si="22">IF(G34="x",40,"")</f>
        <v/>
      </c>
      <c r="O34" s="1" t="str">
        <f>IF(H34="x",60,"")</f>
        <v/>
      </c>
      <c r="P34" s="1" t="str">
        <f t="shared" ref="P34:P49" si="23">IF(I34="x",80,"")</f>
        <v/>
      </c>
      <c r="Q34" s="1" t="str">
        <f>IF(J34="x",90,"")</f>
        <v/>
      </c>
      <c r="R34" s="1" t="str">
        <f t="shared" ref="R34:R49" si="24">IF(K34="x",100,"")</f>
        <v/>
      </c>
      <c r="S34" s="1">
        <f t="shared" ref="S34:S50" si="25">SUM(M34:R34)/$A$30*D34</f>
        <v>0</v>
      </c>
    </row>
    <row r="35" spans="1:19" ht="41.4" customHeight="1" x14ac:dyDescent="0.25">
      <c r="A35" s="135">
        <v>3</v>
      </c>
      <c r="B35" s="111"/>
      <c r="C35" s="111"/>
      <c r="D35" s="112"/>
      <c r="E35" s="117"/>
      <c r="F35" s="117"/>
      <c r="G35" s="117"/>
      <c r="H35" s="117"/>
      <c r="I35" s="117"/>
      <c r="J35" s="117"/>
      <c r="K35" s="117"/>
      <c r="L35" s="16"/>
      <c r="M35" s="1" t="str">
        <f t="shared" si="21"/>
        <v/>
      </c>
      <c r="N35" s="1" t="str">
        <f t="shared" si="22"/>
        <v/>
      </c>
      <c r="O35" s="1" t="str">
        <f>IF(H35="x",60,"")</f>
        <v/>
      </c>
      <c r="P35" s="1" t="str">
        <f t="shared" si="23"/>
        <v/>
      </c>
      <c r="Q35" s="1" t="str">
        <f>IF(J35="x",90,"")</f>
        <v/>
      </c>
      <c r="R35" s="1" t="str">
        <f t="shared" si="24"/>
        <v/>
      </c>
      <c r="S35" s="1">
        <f t="shared" si="25"/>
        <v>0</v>
      </c>
    </row>
    <row r="36" spans="1:19" ht="49.8" hidden="1" customHeight="1" x14ac:dyDescent="0.25">
      <c r="A36" s="135">
        <v>4</v>
      </c>
      <c r="B36" s="111"/>
      <c r="C36" s="111"/>
      <c r="D36" s="112"/>
      <c r="E36" s="117"/>
      <c r="F36" s="117"/>
      <c r="G36" s="117"/>
      <c r="H36" s="117"/>
      <c r="I36" s="117"/>
      <c r="J36" s="117"/>
      <c r="K36" s="117"/>
      <c r="L36" s="16"/>
      <c r="M36" s="1" t="str">
        <f t="shared" si="21"/>
        <v/>
      </c>
      <c r="N36" s="1" t="str">
        <f t="shared" si="22"/>
        <v/>
      </c>
      <c r="O36" s="1" t="str">
        <f>IF(H36="x",60,"")</f>
        <v/>
      </c>
      <c r="P36" s="1" t="str">
        <f t="shared" si="23"/>
        <v/>
      </c>
      <c r="Q36" s="1" t="str">
        <f>IF(J36="x",90,"")</f>
        <v/>
      </c>
      <c r="R36" s="1" t="str">
        <f t="shared" si="24"/>
        <v/>
      </c>
      <c r="S36" s="1">
        <f t="shared" si="25"/>
        <v>0</v>
      </c>
    </row>
    <row r="37" spans="1:19" ht="61.8" hidden="1" customHeight="1" x14ac:dyDescent="0.25">
      <c r="A37" s="135">
        <v>5</v>
      </c>
      <c r="B37" s="111"/>
      <c r="C37" s="111"/>
      <c r="D37" s="112"/>
      <c r="E37" s="117"/>
      <c r="F37" s="117"/>
      <c r="G37" s="117"/>
      <c r="H37" s="117"/>
      <c r="I37" s="117"/>
      <c r="J37" s="117"/>
      <c r="K37" s="117"/>
      <c r="L37" s="16"/>
      <c r="M37" s="1" t="str">
        <f t="shared" si="21"/>
        <v/>
      </c>
      <c r="N37" s="1" t="str">
        <f t="shared" si="22"/>
        <v/>
      </c>
      <c r="O37" s="1" t="str">
        <f t="shared" ref="O37:O49" si="26">IF(H37="x",60,"")</f>
        <v/>
      </c>
      <c r="P37" s="1" t="str">
        <f t="shared" si="23"/>
        <v/>
      </c>
      <c r="Q37" s="1" t="str">
        <f t="shared" ref="Q37:Q49" si="27">IF(J37="x",90,"")</f>
        <v/>
      </c>
      <c r="R37" s="1" t="str">
        <f t="shared" si="24"/>
        <v/>
      </c>
      <c r="S37" s="1">
        <f t="shared" si="25"/>
        <v>0</v>
      </c>
    </row>
    <row r="38" spans="1:19" ht="61.8" hidden="1" customHeight="1" x14ac:dyDescent="0.25">
      <c r="A38" s="135">
        <v>6</v>
      </c>
      <c r="B38" s="111"/>
      <c r="C38" s="111"/>
      <c r="D38" s="112"/>
      <c r="E38" s="117"/>
      <c r="F38" s="117"/>
      <c r="G38" s="117"/>
      <c r="H38" s="117"/>
      <c r="I38" s="117"/>
      <c r="J38" s="117"/>
      <c r="K38" s="117"/>
      <c r="L38" s="16"/>
      <c r="M38" s="1" t="str">
        <f t="shared" si="21"/>
        <v/>
      </c>
      <c r="N38" s="1" t="str">
        <f t="shared" si="22"/>
        <v/>
      </c>
      <c r="O38" s="1" t="str">
        <f t="shared" si="26"/>
        <v/>
      </c>
      <c r="P38" s="1" t="str">
        <f t="shared" si="23"/>
        <v/>
      </c>
      <c r="Q38" s="1" t="str">
        <f t="shared" si="27"/>
        <v/>
      </c>
      <c r="R38" s="1" t="str">
        <f t="shared" si="24"/>
        <v/>
      </c>
      <c r="S38" s="1">
        <f t="shared" si="25"/>
        <v>0</v>
      </c>
    </row>
    <row r="39" spans="1:19" ht="61.8" hidden="1" customHeight="1" x14ac:dyDescent="0.25">
      <c r="A39" s="96">
        <v>7</v>
      </c>
      <c r="B39" s="5"/>
      <c r="C39" s="5"/>
      <c r="D39" s="10"/>
      <c r="E39" s="10"/>
      <c r="F39" s="10"/>
      <c r="G39" s="10"/>
      <c r="H39" s="10"/>
      <c r="I39" s="10"/>
      <c r="J39" s="10"/>
      <c r="K39" s="10"/>
      <c r="L39" s="16"/>
      <c r="M39" s="1" t="str">
        <f t="shared" si="21"/>
        <v/>
      </c>
      <c r="N39" s="1" t="str">
        <f t="shared" si="22"/>
        <v/>
      </c>
      <c r="O39" s="1" t="str">
        <f t="shared" si="26"/>
        <v/>
      </c>
      <c r="P39" s="1" t="str">
        <f t="shared" si="23"/>
        <v/>
      </c>
      <c r="Q39" s="1" t="str">
        <f t="shared" si="27"/>
        <v/>
      </c>
      <c r="R39" s="1" t="str">
        <f t="shared" si="24"/>
        <v/>
      </c>
      <c r="S39" s="1">
        <f t="shared" si="25"/>
        <v>0</v>
      </c>
    </row>
    <row r="40" spans="1:19" ht="61.8" hidden="1" customHeight="1" x14ac:dyDescent="0.25">
      <c r="A40" s="96">
        <v>8</v>
      </c>
      <c r="B40" s="5"/>
      <c r="C40" s="5"/>
      <c r="D40" s="10"/>
      <c r="E40" s="10"/>
      <c r="F40" s="10"/>
      <c r="G40" s="10"/>
      <c r="H40" s="10"/>
      <c r="I40" s="10"/>
      <c r="J40" s="10"/>
      <c r="K40" s="10"/>
      <c r="L40" s="16"/>
      <c r="M40" s="1" t="str">
        <f t="shared" si="21"/>
        <v/>
      </c>
      <c r="N40" s="1" t="str">
        <f t="shared" si="22"/>
        <v/>
      </c>
      <c r="O40" s="1" t="str">
        <f t="shared" si="26"/>
        <v/>
      </c>
      <c r="P40" s="1" t="str">
        <f t="shared" si="23"/>
        <v/>
      </c>
      <c r="Q40" s="1" t="str">
        <f t="shared" si="27"/>
        <v/>
      </c>
      <c r="R40" s="1" t="str">
        <f t="shared" si="24"/>
        <v/>
      </c>
      <c r="S40" s="1">
        <f t="shared" si="25"/>
        <v>0</v>
      </c>
    </row>
    <row r="41" spans="1:19" ht="61.8" hidden="1" customHeight="1" x14ac:dyDescent="0.25">
      <c r="A41" s="96">
        <v>9</v>
      </c>
      <c r="B41" s="5"/>
      <c r="C41" s="5"/>
      <c r="D41" s="10"/>
      <c r="E41" s="10"/>
      <c r="F41" s="10"/>
      <c r="G41" s="10"/>
      <c r="H41" s="10"/>
      <c r="I41" s="10"/>
      <c r="J41" s="10"/>
      <c r="K41" s="10"/>
      <c r="L41" s="16"/>
      <c r="M41" s="1" t="str">
        <f t="shared" si="21"/>
        <v/>
      </c>
      <c r="N41" s="1" t="str">
        <f t="shared" si="22"/>
        <v/>
      </c>
      <c r="O41" s="1" t="str">
        <f t="shared" si="26"/>
        <v/>
      </c>
      <c r="P41" s="1" t="str">
        <f t="shared" si="23"/>
        <v/>
      </c>
      <c r="Q41" s="1" t="str">
        <f t="shared" si="27"/>
        <v/>
      </c>
      <c r="R41" s="1" t="str">
        <f t="shared" si="24"/>
        <v/>
      </c>
      <c r="S41" s="1">
        <f t="shared" si="25"/>
        <v>0</v>
      </c>
    </row>
    <row r="42" spans="1:19" ht="61.8" hidden="1" customHeight="1" x14ac:dyDescent="0.25">
      <c r="A42" s="96">
        <v>10</v>
      </c>
      <c r="B42" s="5"/>
      <c r="C42" s="5"/>
      <c r="D42" s="10"/>
      <c r="E42" s="10"/>
      <c r="F42" s="10"/>
      <c r="G42" s="10"/>
      <c r="H42" s="10"/>
      <c r="I42" s="10"/>
      <c r="J42" s="10"/>
      <c r="K42" s="10"/>
      <c r="L42" s="16"/>
      <c r="M42" s="1" t="str">
        <f t="shared" si="21"/>
        <v/>
      </c>
      <c r="N42" s="1" t="str">
        <f t="shared" si="22"/>
        <v/>
      </c>
      <c r="O42" s="1" t="str">
        <f t="shared" si="26"/>
        <v/>
      </c>
      <c r="P42" s="1" t="str">
        <f t="shared" si="23"/>
        <v/>
      </c>
      <c r="Q42" s="1" t="str">
        <f t="shared" si="27"/>
        <v/>
      </c>
      <c r="R42" s="1" t="str">
        <f t="shared" si="24"/>
        <v/>
      </c>
      <c r="S42" s="1">
        <f t="shared" si="25"/>
        <v>0</v>
      </c>
    </row>
    <row r="43" spans="1:19" ht="61.8" hidden="1" customHeight="1" x14ac:dyDescent="0.25">
      <c r="A43" s="96">
        <v>11</v>
      </c>
      <c r="B43" s="5"/>
      <c r="C43" s="5"/>
      <c r="D43" s="10"/>
      <c r="E43" s="10"/>
      <c r="F43" s="10"/>
      <c r="G43" s="10"/>
      <c r="H43" s="10"/>
      <c r="I43" s="10"/>
      <c r="J43" s="10"/>
      <c r="K43" s="10"/>
      <c r="L43" s="16"/>
      <c r="M43" s="1" t="str">
        <f t="shared" si="21"/>
        <v/>
      </c>
      <c r="N43" s="1" t="str">
        <f t="shared" si="22"/>
        <v/>
      </c>
      <c r="O43" s="1" t="str">
        <f t="shared" si="26"/>
        <v/>
      </c>
      <c r="P43" s="1" t="str">
        <f t="shared" si="23"/>
        <v/>
      </c>
      <c r="Q43" s="1" t="str">
        <f t="shared" si="27"/>
        <v/>
      </c>
      <c r="R43" s="1" t="str">
        <f t="shared" si="24"/>
        <v/>
      </c>
      <c r="S43" s="1">
        <f t="shared" si="25"/>
        <v>0</v>
      </c>
    </row>
    <row r="44" spans="1:19" ht="61.8" hidden="1" customHeight="1" x14ac:dyDescent="0.25">
      <c r="A44" s="96">
        <v>12</v>
      </c>
      <c r="B44" s="5"/>
      <c r="C44" s="5"/>
      <c r="D44" s="10"/>
      <c r="E44" s="10"/>
      <c r="F44" s="10"/>
      <c r="G44" s="10"/>
      <c r="H44" s="10"/>
      <c r="I44" s="10"/>
      <c r="J44" s="10"/>
      <c r="K44" s="10"/>
      <c r="L44" s="16"/>
      <c r="M44" s="1" t="str">
        <f t="shared" si="21"/>
        <v/>
      </c>
      <c r="N44" s="1" t="str">
        <f t="shared" si="22"/>
        <v/>
      </c>
      <c r="O44" s="1" t="str">
        <f t="shared" si="26"/>
        <v/>
      </c>
      <c r="P44" s="1" t="str">
        <f t="shared" si="23"/>
        <v/>
      </c>
      <c r="Q44" s="1" t="str">
        <f t="shared" si="27"/>
        <v/>
      </c>
      <c r="R44" s="1" t="str">
        <f t="shared" si="24"/>
        <v/>
      </c>
      <c r="S44" s="1">
        <f t="shared" si="25"/>
        <v>0</v>
      </c>
    </row>
    <row r="45" spans="1:19" ht="61.8" hidden="1" customHeight="1" x14ac:dyDescent="0.25">
      <c r="A45" s="96">
        <v>13</v>
      </c>
      <c r="B45" s="5"/>
      <c r="C45" s="5"/>
      <c r="D45" s="10"/>
      <c r="E45" s="10"/>
      <c r="F45" s="10"/>
      <c r="G45" s="10"/>
      <c r="H45" s="10"/>
      <c r="I45" s="10"/>
      <c r="J45" s="10"/>
      <c r="K45" s="10"/>
      <c r="L45" s="16"/>
      <c r="M45" s="1" t="str">
        <f t="shared" si="21"/>
        <v/>
      </c>
      <c r="N45" s="1" t="str">
        <f t="shared" si="22"/>
        <v/>
      </c>
      <c r="O45" s="1" t="str">
        <f t="shared" si="26"/>
        <v/>
      </c>
      <c r="P45" s="1" t="str">
        <f t="shared" si="23"/>
        <v/>
      </c>
      <c r="Q45" s="1" t="str">
        <f t="shared" si="27"/>
        <v/>
      </c>
      <c r="R45" s="1" t="str">
        <f t="shared" si="24"/>
        <v/>
      </c>
      <c r="S45" s="1">
        <f t="shared" si="25"/>
        <v>0</v>
      </c>
    </row>
    <row r="46" spans="1:19" ht="61.8" hidden="1" customHeight="1" x14ac:dyDescent="0.25">
      <c r="A46" s="96">
        <v>14</v>
      </c>
      <c r="B46" s="5"/>
      <c r="C46" s="5"/>
      <c r="D46" s="10"/>
      <c r="E46" s="10"/>
      <c r="F46" s="10"/>
      <c r="G46" s="10"/>
      <c r="H46" s="10"/>
      <c r="I46" s="10"/>
      <c r="J46" s="10"/>
      <c r="K46" s="10"/>
      <c r="L46" s="16"/>
      <c r="M46" s="1" t="str">
        <f t="shared" si="21"/>
        <v/>
      </c>
      <c r="N46" s="1" t="str">
        <f t="shared" si="22"/>
        <v/>
      </c>
      <c r="O46" s="1" t="str">
        <f t="shared" si="26"/>
        <v/>
      </c>
      <c r="P46" s="1" t="str">
        <f t="shared" si="23"/>
        <v/>
      </c>
      <c r="Q46" s="1" t="str">
        <f t="shared" si="27"/>
        <v/>
      </c>
      <c r="R46" s="1" t="str">
        <f t="shared" si="24"/>
        <v/>
      </c>
      <c r="S46" s="1">
        <f t="shared" si="25"/>
        <v>0</v>
      </c>
    </row>
    <row r="47" spans="1:19" ht="61.8" hidden="1" customHeight="1" x14ac:dyDescent="0.25">
      <c r="A47" s="96">
        <v>15</v>
      </c>
      <c r="B47" s="5"/>
      <c r="C47" s="5"/>
      <c r="D47" s="10"/>
      <c r="E47" s="10"/>
      <c r="F47" s="10"/>
      <c r="G47" s="10"/>
      <c r="H47" s="10"/>
      <c r="I47" s="10"/>
      <c r="J47" s="10"/>
      <c r="K47" s="10"/>
      <c r="L47" s="16"/>
      <c r="M47" s="1" t="str">
        <f t="shared" si="21"/>
        <v/>
      </c>
      <c r="N47" s="1" t="str">
        <f t="shared" si="22"/>
        <v/>
      </c>
      <c r="O47" s="1" t="str">
        <f t="shared" si="26"/>
        <v/>
      </c>
      <c r="P47" s="1" t="str">
        <f t="shared" si="23"/>
        <v/>
      </c>
      <c r="Q47" s="1" t="str">
        <f t="shared" si="27"/>
        <v/>
      </c>
      <c r="R47" s="1" t="str">
        <f t="shared" si="24"/>
        <v/>
      </c>
      <c r="S47" s="1">
        <f t="shared" si="25"/>
        <v>0</v>
      </c>
    </row>
    <row r="48" spans="1:19" ht="61.8" hidden="1" customHeight="1" x14ac:dyDescent="0.25">
      <c r="A48" s="96">
        <v>16</v>
      </c>
      <c r="B48" s="5"/>
      <c r="C48" s="5"/>
      <c r="D48" s="10"/>
      <c r="E48" s="10"/>
      <c r="F48" s="10"/>
      <c r="G48" s="10"/>
      <c r="H48" s="10"/>
      <c r="I48" s="10"/>
      <c r="J48" s="10"/>
      <c r="K48" s="10"/>
      <c r="L48" s="16"/>
      <c r="M48" s="1" t="str">
        <f t="shared" si="21"/>
        <v/>
      </c>
      <c r="N48" s="1" t="str">
        <f t="shared" si="22"/>
        <v/>
      </c>
      <c r="O48" s="1" t="str">
        <f t="shared" si="26"/>
        <v/>
      </c>
      <c r="P48" s="1" t="str">
        <f t="shared" si="23"/>
        <v/>
      </c>
      <c r="Q48" s="1" t="str">
        <f t="shared" si="27"/>
        <v/>
      </c>
      <c r="R48" s="1" t="str">
        <f t="shared" si="24"/>
        <v/>
      </c>
      <c r="S48" s="1">
        <f t="shared" si="25"/>
        <v>0</v>
      </c>
    </row>
    <row r="49" spans="1:19" ht="61.8" hidden="1" customHeight="1" x14ac:dyDescent="0.25">
      <c r="A49" s="96">
        <v>17</v>
      </c>
      <c r="B49" s="5"/>
      <c r="C49" s="5"/>
      <c r="D49" s="10"/>
      <c r="E49" s="10"/>
      <c r="F49" s="10"/>
      <c r="G49" s="10"/>
      <c r="H49" s="10"/>
      <c r="I49" s="10"/>
      <c r="J49" s="10"/>
      <c r="K49" s="10"/>
      <c r="L49" s="16"/>
      <c r="M49" s="1" t="str">
        <f t="shared" si="21"/>
        <v/>
      </c>
      <c r="N49" s="1" t="str">
        <f t="shared" si="22"/>
        <v/>
      </c>
      <c r="O49" s="1" t="str">
        <f t="shared" si="26"/>
        <v/>
      </c>
      <c r="P49" s="1" t="str">
        <f t="shared" si="23"/>
        <v/>
      </c>
      <c r="Q49" s="1" t="str">
        <f t="shared" si="27"/>
        <v/>
      </c>
      <c r="R49" s="1" t="str">
        <f t="shared" si="24"/>
        <v/>
      </c>
      <c r="S49" s="1">
        <f t="shared" si="25"/>
        <v>0</v>
      </c>
    </row>
    <row r="50" spans="1:19" ht="31.8" customHeight="1" x14ac:dyDescent="0.25">
      <c r="A50" s="388" t="s">
        <v>11</v>
      </c>
      <c r="B50" s="389"/>
      <c r="C50" s="389"/>
      <c r="D50" s="13">
        <f>SUM(D33:D49)</f>
        <v>0</v>
      </c>
      <c r="E50" s="390" t="str">
        <f>IF(D50=A30,"pesatura corretta","pesatura non corretta")</f>
        <v>pesatura non corretta</v>
      </c>
      <c r="F50" s="390"/>
      <c r="G50" s="390"/>
      <c r="H50" s="390"/>
      <c r="I50" s="390"/>
      <c r="J50" s="390"/>
      <c r="K50" s="390"/>
      <c r="L50" s="391"/>
      <c r="S50" s="1">
        <f t="shared" si="25"/>
        <v>0</v>
      </c>
    </row>
    <row r="51" spans="1:19" ht="32.4" customHeight="1" x14ac:dyDescent="0.25">
      <c r="A51" s="386" t="s">
        <v>191</v>
      </c>
      <c r="B51" s="387"/>
      <c r="C51" s="387"/>
      <c r="D51" s="367">
        <f>S51/100*A30</f>
        <v>0</v>
      </c>
      <c r="E51" s="367"/>
      <c r="F51" s="367"/>
      <c r="G51" s="367"/>
      <c r="H51" s="367"/>
      <c r="I51" s="367"/>
      <c r="J51" s="367"/>
      <c r="K51" s="367"/>
      <c r="L51" s="401"/>
      <c r="S51" s="1">
        <f>SUM(S33:S49)</f>
        <v>0</v>
      </c>
    </row>
    <row r="52" spans="1:19" ht="32.4" customHeight="1" x14ac:dyDescent="0.25">
      <c r="A52" s="386" t="s">
        <v>161</v>
      </c>
      <c r="B52" s="387"/>
      <c r="C52" s="387"/>
      <c r="D52" s="368">
        <f>S51/100</f>
        <v>0</v>
      </c>
      <c r="E52" s="368"/>
      <c r="F52" s="368"/>
      <c r="G52" s="368"/>
      <c r="H52" s="368"/>
      <c r="I52" s="368"/>
      <c r="J52" s="368"/>
      <c r="K52" s="368"/>
      <c r="L52" s="401"/>
    </row>
    <row r="53" spans="1:19" ht="31.8" customHeight="1" x14ac:dyDescent="0.25">
      <c r="A53" s="421" t="s">
        <v>12</v>
      </c>
      <c r="B53" s="422"/>
      <c r="C53" s="422"/>
      <c r="D53" s="422"/>
      <c r="E53" s="422"/>
      <c r="F53" s="422"/>
      <c r="G53" s="422"/>
      <c r="H53" s="422"/>
      <c r="I53" s="422"/>
      <c r="J53" s="422"/>
      <c r="K53" s="422"/>
      <c r="L53" s="423"/>
    </row>
    <row r="54" spans="1:19" ht="31.8" customHeight="1" x14ac:dyDescent="0.25">
      <c r="A54" s="392" t="s">
        <v>149</v>
      </c>
      <c r="B54" s="393"/>
      <c r="C54" s="393"/>
      <c r="D54" s="393"/>
      <c r="E54" s="394" t="s">
        <v>150</v>
      </c>
      <c r="F54" s="394"/>
      <c r="G54" s="394"/>
      <c r="H54" s="394"/>
      <c r="I54" s="394"/>
      <c r="J54" s="394" t="s">
        <v>180</v>
      </c>
      <c r="K54" s="394"/>
      <c r="L54" s="395"/>
    </row>
    <row r="55" spans="1:19" ht="39" customHeight="1" x14ac:dyDescent="0.25">
      <c r="A55" s="192">
        <v>30</v>
      </c>
      <c r="B55" s="174"/>
      <c r="C55" s="174"/>
      <c r="D55" s="174"/>
      <c r="E55" s="394"/>
      <c r="F55" s="394"/>
      <c r="G55" s="394"/>
      <c r="H55" s="394"/>
      <c r="I55" s="394"/>
      <c r="J55" s="394"/>
      <c r="K55" s="394"/>
      <c r="L55" s="395"/>
    </row>
    <row r="56" spans="1:19" ht="86.4" customHeight="1" x14ac:dyDescent="0.25">
      <c r="A56" s="399"/>
      <c r="B56" s="398" t="s">
        <v>169</v>
      </c>
      <c r="C56" s="396" t="s">
        <v>189</v>
      </c>
      <c r="D56" s="396" t="s">
        <v>142</v>
      </c>
      <c r="E56" s="134" t="s">
        <v>151</v>
      </c>
      <c r="F56" s="134" t="s">
        <v>152</v>
      </c>
      <c r="G56" s="134" t="s">
        <v>153</v>
      </c>
      <c r="H56" s="134" t="s">
        <v>154</v>
      </c>
      <c r="I56" s="136" t="s">
        <v>155</v>
      </c>
      <c r="J56" s="394"/>
      <c r="K56" s="394"/>
      <c r="L56" s="395"/>
    </row>
    <row r="57" spans="1:19" ht="32.4" customHeight="1" x14ac:dyDescent="0.25">
      <c r="A57" s="400"/>
      <c r="B57" s="398"/>
      <c r="C57" s="397"/>
      <c r="D57" s="397"/>
      <c r="E57" s="398" t="s">
        <v>47</v>
      </c>
      <c r="F57" s="398"/>
      <c r="G57" s="398"/>
      <c r="H57" s="398"/>
      <c r="I57" s="398"/>
      <c r="J57" s="394"/>
      <c r="K57" s="394"/>
      <c r="L57" s="395"/>
    </row>
    <row r="58" spans="1:19" ht="69.599999999999994" customHeight="1" x14ac:dyDescent="0.25">
      <c r="A58" s="96"/>
      <c r="B58" s="110" t="s">
        <v>18</v>
      </c>
      <c r="C58" s="110" t="s">
        <v>113</v>
      </c>
      <c r="D58" s="112">
        <v>6</v>
      </c>
      <c r="E58" s="117"/>
      <c r="F58" s="117"/>
      <c r="G58" s="117"/>
      <c r="H58" s="117"/>
      <c r="I58" s="117"/>
      <c r="J58" s="163"/>
      <c r="K58" s="163"/>
      <c r="L58" s="347"/>
      <c r="N58" s="1" t="str">
        <f>IF(E58="x",20,"")</f>
        <v/>
      </c>
      <c r="O58" s="1" t="str">
        <f>IF(F58="x",50,"")</f>
        <v/>
      </c>
      <c r="P58" s="1" t="str">
        <f>IF(G58="x",70,"")</f>
        <v/>
      </c>
      <c r="Q58" s="1" t="str">
        <f>IF(H58="x",85,"")</f>
        <v/>
      </c>
      <c r="R58" s="1" t="str">
        <f>IF(I58="x",100,"")</f>
        <v/>
      </c>
      <c r="S58" s="1">
        <f>SUM(N58:R58)/$A$55*D58</f>
        <v>0</v>
      </c>
    </row>
    <row r="59" spans="1:19" ht="52.8" customHeight="1" x14ac:dyDescent="0.25">
      <c r="A59" s="96"/>
      <c r="B59" s="110" t="s">
        <v>121</v>
      </c>
      <c r="C59" s="110" t="s">
        <v>114</v>
      </c>
      <c r="D59" s="112">
        <v>6</v>
      </c>
      <c r="E59" s="117"/>
      <c r="F59" s="117"/>
      <c r="G59" s="117"/>
      <c r="H59" s="117"/>
      <c r="I59" s="117"/>
      <c r="J59" s="163"/>
      <c r="K59" s="163"/>
      <c r="L59" s="347"/>
      <c r="N59" s="1" t="str">
        <f t="shared" ref="N59:N62" si="28">IF(E59="x",20,"")</f>
        <v/>
      </c>
      <c r="O59" s="1" t="str">
        <f t="shared" ref="O59:O62" si="29">IF(F59="x",50,"")</f>
        <v/>
      </c>
      <c r="P59" s="1" t="str">
        <f t="shared" ref="P59:P62" si="30">IF(G59="x",70,"")</f>
        <v/>
      </c>
      <c r="Q59" s="1" t="str">
        <f t="shared" ref="Q59:Q62" si="31">IF(H59="x",85,"")</f>
        <v/>
      </c>
      <c r="R59" s="1" t="str">
        <f t="shared" ref="R59:R62" si="32">IF(I59="x",100,"")</f>
        <v/>
      </c>
      <c r="S59" s="1">
        <f t="shared" ref="S59:S62" si="33">SUM(N59:R59)/$A$55*D59</f>
        <v>0</v>
      </c>
    </row>
    <row r="60" spans="1:19" ht="78.599999999999994" customHeight="1" x14ac:dyDescent="0.25">
      <c r="A60" s="96"/>
      <c r="B60" s="110" t="s">
        <v>195</v>
      </c>
      <c r="C60" s="110" t="s">
        <v>194</v>
      </c>
      <c r="D60" s="112">
        <v>6</v>
      </c>
      <c r="E60" s="117"/>
      <c r="F60" s="117"/>
      <c r="G60" s="117"/>
      <c r="H60" s="117"/>
      <c r="I60" s="117"/>
      <c r="J60" s="163"/>
      <c r="K60" s="163"/>
      <c r="L60" s="347"/>
      <c r="N60" s="1" t="str">
        <f t="shared" si="28"/>
        <v/>
      </c>
      <c r="O60" s="1" t="str">
        <f t="shared" si="29"/>
        <v/>
      </c>
      <c r="P60" s="1" t="str">
        <f t="shared" si="30"/>
        <v/>
      </c>
      <c r="Q60" s="1" t="str">
        <f t="shared" si="31"/>
        <v/>
      </c>
      <c r="R60" s="1" t="str">
        <f t="shared" si="32"/>
        <v/>
      </c>
      <c r="S60" s="1">
        <f t="shared" si="33"/>
        <v>0</v>
      </c>
    </row>
    <row r="61" spans="1:19" ht="67.2" customHeight="1" x14ac:dyDescent="0.25">
      <c r="A61" s="96"/>
      <c r="B61" s="110" t="s">
        <v>125</v>
      </c>
      <c r="C61" s="110" t="s">
        <v>193</v>
      </c>
      <c r="D61" s="112">
        <v>6</v>
      </c>
      <c r="E61" s="117"/>
      <c r="F61" s="117"/>
      <c r="G61" s="117"/>
      <c r="H61" s="117"/>
      <c r="I61" s="117"/>
      <c r="J61" s="163"/>
      <c r="K61" s="163"/>
      <c r="L61" s="347"/>
      <c r="N61" s="1" t="str">
        <f t="shared" si="28"/>
        <v/>
      </c>
      <c r="O61" s="1" t="str">
        <f t="shared" si="29"/>
        <v/>
      </c>
      <c r="P61" s="1" t="str">
        <f t="shared" si="30"/>
        <v/>
      </c>
      <c r="Q61" s="1" t="str">
        <f t="shared" si="31"/>
        <v/>
      </c>
      <c r="R61" s="1" t="str">
        <f t="shared" si="32"/>
        <v/>
      </c>
      <c r="S61" s="1">
        <f t="shared" si="33"/>
        <v>0</v>
      </c>
    </row>
    <row r="62" spans="1:19" ht="68.400000000000006" customHeight="1" x14ac:dyDescent="0.25">
      <c r="A62" s="96"/>
      <c r="B62" s="110" t="s">
        <v>126</v>
      </c>
      <c r="C62" s="110" t="s">
        <v>130</v>
      </c>
      <c r="D62" s="112">
        <v>6</v>
      </c>
      <c r="E62" s="117"/>
      <c r="F62" s="117"/>
      <c r="G62" s="117"/>
      <c r="H62" s="117"/>
      <c r="I62" s="117"/>
      <c r="J62" s="163"/>
      <c r="K62" s="163"/>
      <c r="L62" s="347"/>
      <c r="N62" s="1" t="str">
        <f t="shared" si="28"/>
        <v/>
      </c>
      <c r="O62" s="1" t="str">
        <f t="shared" si="29"/>
        <v/>
      </c>
      <c r="P62" s="1" t="str">
        <f t="shared" si="30"/>
        <v/>
      </c>
      <c r="Q62" s="1" t="str">
        <f t="shared" si="31"/>
        <v/>
      </c>
      <c r="R62" s="1" t="str">
        <f t="shared" si="32"/>
        <v/>
      </c>
      <c r="S62" s="1">
        <f t="shared" si="33"/>
        <v>0</v>
      </c>
    </row>
    <row r="63" spans="1:19" ht="30" customHeight="1" x14ac:dyDescent="0.25">
      <c r="A63" s="388" t="s">
        <v>11</v>
      </c>
      <c r="B63" s="389"/>
      <c r="C63" s="389"/>
      <c r="D63" s="13">
        <f>SUM(D58:D62)</f>
        <v>30</v>
      </c>
      <c r="E63" s="390" t="str">
        <f>IF(D63=A55,"pesatura corretta","pesatura non corretta")</f>
        <v>pesatura corretta</v>
      </c>
      <c r="F63" s="390"/>
      <c r="G63" s="390"/>
      <c r="H63" s="390"/>
      <c r="I63" s="390"/>
      <c r="J63" s="390"/>
      <c r="K63" s="390"/>
      <c r="L63" s="391"/>
      <c r="S63" s="1">
        <f>SUM(S58:S62)</f>
        <v>0</v>
      </c>
    </row>
    <row r="64" spans="1:19" s="4" customFormat="1" ht="37.200000000000003" customHeight="1" x14ac:dyDescent="0.4">
      <c r="A64" s="386" t="s">
        <v>162</v>
      </c>
      <c r="B64" s="387"/>
      <c r="C64" s="387"/>
      <c r="D64" s="367">
        <f>S63/100*A55</f>
        <v>0</v>
      </c>
      <c r="E64" s="367"/>
      <c r="F64" s="367"/>
      <c r="G64" s="367"/>
      <c r="H64" s="367"/>
      <c r="I64" s="367"/>
      <c r="J64" s="367"/>
      <c r="K64" s="367"/>
      <c r="L64" s="385"/>
    </row>
    <row r="65" spans="1:12" s="4" customFormat="1" ht="40.799999999999997" customHeight="1" x14ac:dyDescent="0.4">
      <c r="A65" s="386" t="s">
        <v>163</v>
      </c>
      <c r="B65" s="387"/>
      <c r="C65" s="387"/>
      <c r="D65" s="368">
        <f>S63/100</f>
        <v>0</v>
      </c>
      <c r="E65" s="368"/>
      <c r="F65" s="368"/>
      <c r="G65" s="368"/>
      <c r="H65" s="368"/>
      <c r="I65" s="368"/>
      <c r="J65" s="368"/>
      <c r="K65" s="368"/>
      <c r="L65" s="385"/>
    </row>
    <row r="66" spans="1:12" x14ac:dyDescent="0.25">
      <c r="A66" s="408"/>
      <c r="B66" s="409"/>
      <c r="C66" s="409"/>
      <c r="D66" s="409"/>
      <c r="E66" s="409"/>
      <c r="F66" s="409"/>
      <c r="G66" s="409"/>
      <c r="H66" s="409"/>
      <c r="I66" s="409"/>
      <c r="J66" s="409"/>
      <c r="K66" s="409"/>
      <c r="L66" s="410"/>
    </row>
    <row r="67" spans="1:12" ht="45" thickBot="1" x14ac:dyDescent="0.3">
      <c r="A67" s="379" t="s">
        <v>31</v>
      </c>
      <c r="B67" s="380"/>
      <c r="C67" s="380"/>
      <c r="D67" s="381"/>
      <c r="E67" s="381"/>
      <c r="F67" s="380"/>
      <c r="G67" s="380"/>
      <c r="H67" s="380"/>
      <c r="I67" s="380"/>
      <c r="J67" s="380"/>
      <c r="K67" s="380"/>
      <c r="L67" s="382"/>
    </row>
    <row r="68" spans="1:12" ht="31.8" customHeight="1" x14ac:dyDescent="0.25">
      <c r="A68" s="352" t="s">
        <v>33</v>
      </c>
      <c r="B68" s="353"/>
      <c r="C68" s="354"/>
      <c r="D68" s="383">
        <f>D25</f>
        <v>0</v>
      </c>
      <c r="E68" s="384"/>
      <c r="F68" s="281" t="s">
        <v>181</v>
      </c>
      <c r="G68" s="283"/>
      <c r="H68" s="88">
        <f>A8</f>
        <v>40</v>
      </c>
      <c r="I68" s="357" t="s">
        <v>86</v>
      </c>
      <c r="J68" s="358"/>
      <c r="K68" s="359"/>
      <c r="L68" s="91">
        <f>D68/H68</f>
        <v>0</v>
      </c>
    </row>
    <row r="69" spans="1:12" ht="31.8" customHeight="1" x14ac:dyDescent="0.25">
      <c r="A69" s="352" t="s">
        <v>34</v>
      </c>
      <c r="B69" s="353"/>
      <c r="C69" s="354"/>
      <c r="D69" s="411">
        <f>D51</f>
        <v>0</v>
      </c>
      <c r="E69" s="412"/>
      <c r="F69" s="281" t="s">
        <v>181</v>
      </c>
      <c r="G69" s="283"/>
      <c r="H69" s="88">
        <f>A30</f>
        <v>30</v>
      </c>
      <c r="I69" s="357" t="s">
        <v>86</v>
      </c>
      <c r="J69" s="358"/>
      <c r="K69" s="359"/>
      <c r="L69" s="91">
        <f t="shared" ref="L69:L70" si="34">D69/H69</f>
        <v>0</v>
      </c>
    </row>
    <row r="70" spans="1:12" ht="31.8" customHeight="1" x14ac:dyDescent="0.25">
      <c r="A70" s="352" t="s">
        <v>35</v>
      </c>
      <c r="B70" s="353"/>
      <c r="C70" s="354"/>
      <c r="D70" s="411">
        <f>D64</f>
        <v>0</v>
      </c>
      <c r="E70" s="412"/>
      <c r="F70" s="281" t="s">
        <v>181</v>
      </c>
      <c r="G70" s="283"/>
      <c r="H70" s="88">
        <f>A55</f>
        <v>30</v>
      </c>
      <c r="I70" s="357" t="s">
        <v>86</v>
      </c>
      <c r="J70" s="358"/>
      <c r="K70" s="359"/>
      <c r="L70" s="91">
        <f t="shared" si="34"/>
        <v>0</v>
      </c>
    </row>
    <row r="71" spans="1:12" ht="80.400000000000006" customHeight="1" thickBot="1" x14ac:dyDescent="0.3">
      <c r="A71" s="413" t="s">
        <v>32</v>
      </c>
      <c r="B71" s="414"/>
      <c r="C71" s="415"/>
      <c r="D71" s="365">
        <f>SUM(D68:D70)</f>
        <v>0</v>
      </c>
      <c r="E71" s="366"/>
      <c r="F71" s="377" t="s">
        <v>87</v>
      </c>
      <c r="G71" s="378"/>
      <c r="H71" s="89">
        <f>SUM(H68:H70)</f>
        <v>100</v>
      </c>
      <c r="I71" s="99" t="s">
        <v>165</v>
      </c>
      <c r="J71" s="137"/>
      <c r="K71" s="99" t="s">
        <v>166</v>
      </c>
      <c r="L71" s="138">
        <f>D71/100</f>
        <v>0</v>
      </c>
    </row>
    <row r="72" spans="1:12" ht="89.4" customHeight="1" x14ac:dyDescent="0.25">
      <c r="A72" s="306" t="s">
        <v>53</v>
      </c>
      <c r="B72" s="306"/>
      <c r="C72" s="376"/>
      <c r="D72" s="376"/>
      <c r="E72" s="98"/>
      <c r="F72" s="98"/>
      <c r="G72" s="375" t="s">
        <v>55</v>
      </c>
      <c r="H72" s="375"/>
      <c r="I72" s="376"/>
      <c r="J72" s="376"/>
      <c r="K72" s="98"/>
      <c r="L72" s="98"/>
    </row>
    <row r="73" spans="1:12" ht="89.4" customHeight="1" x14ac:dyDescent="0.25">
      <c r="A73" s="306" t="s">
        <v>54</v>
      </c>
      <c r="B73" s="306"/>
      <c r="C73" s="369"/>
      <c r="D73" s="369"/>
      <c r="E73" s="98"/>
      <c r="F73" s="98"/>
      <c r="G73" s="306" t="s">
        <v>55</v>
      </c>
      <c r="H73" s="306"/>
      <c r="I73" s="369"/>
      <c r="J73" s="369"/>
      <c r="K73" s="98"/>
      <c r="L73" s="98"/>
    </row>
    <row r="74" spans="1:12" x14ac:dyDescent="0.25">
      <c r="A74" s="98"/>
      <c r="B74" s="97"/>
      <c r="C74" s="97"/>
      <c r="D74" s="98"/>
      <c r="E74" s="98"/>
      <c r="F74" s="98"/>
      <c r="G74" s="98"/>
      <c r="H74" s="98"/>
      <c r="I74" s="98"/>
      <c r="J74" s="98"/>
      <c r="K74" s="98"/>
      <c r="L74" s="98"/>
    </row>
  </sheetData>
  <mergeCells count="88">
    <mergeCell ref="C73:D73"/>
    <mergeCell ref="I72:J72"/>
    <mergeCell ref="I73:J73"/>
    <mergeCell ref="I68:K68"/>
    <mergeCell ref="I69:K69"/>
    <mergeCell ref="I70:K70"/>
    <mergeCell ref="A69:C69"/>
    <mergeCell ref="D69:E69"/>
    <mergeCell ref="F69:G69"/>
    <mergeCell ref="A70:C70"/>
    <mergeCell ref="D70:E70"/>
    <mergeCell ref="F70:G70"/>
    <mergeCell ref="A73:B73"/>
    <mergeCell ref="G73:H73"/>
    <mergeCell ref="A71:C71"/>
    <mergeCell ref="D71:E71"/>
    <mergeCell ref="A66:L66"/>
    <mergeCell ref="C72:D72"/>
    <mergeCell ref="A4:C4"/>
    <mergeCell ref="D4:L4"/>
    <mergeCell ref="A6:L6"/>
    <mergeCell ref="A7:D7"/>
    <mergeCell ref="E7:K8"/>
    <mergeCell ref="L7:L10"/>
    <mergeCell ref="A8:D8"/>
    <mergeCell ref="E10:K10"/>
    <mergeCell ref="A5:C5"/>
    <mergeCell ref="D5:L5"/>
    <mergeCell ref="D9:D10"/>
    <mergeCell ref="A9:A10"/>
    <mergeCell ref="A24:C24"/>
    <mergeCell ref="E24:L24"/>
    <mergeCell ref="A25:C25"/>
    <mergeCell ref="D25:K25"/>
    <mergeCell ref="L25:L26"/>
    <mergeCell ref="A26:C26"/>
    <mergeCell ref="D26:K26"/>
    <mergeCell ref="A1:L1"/>
    <mergeCell ref="A2:H2"/>
    <mergeCell ref="I2:J2"/>
    <mergeCell ref="K2:L2"/>
    <mergeCell ref="A3:C3"/>
    <mergeCell ref="D3:L3"/>
    <mergeCell ref="A27:L27"/>
    <mergeCell ref="A28:L28"/>
    <mergeCell ref="A29:D29"/>
    <mergeCell ref="E29:K30"/>
    <mergeCell ref="L29:L32"/>
    <mergeCell ref="A30:D30"/>
    <mergeCell ref="E32:K32"/>
    <mergeCell ref="A31:A32"/>
    <mergeCell ref="D31:D32"/>
    <mergeCell ref="A50:C50"/>
    <mergeCell ref="E50:L50"/>
    <mergeCell ref="A51:C51"/>
    <mergeCell ref="D51:K51"/>
    <mergeCell ref="L51:L52"/>
    <mergeCell ref="A52:C52"/>
    <mergeCell ref="D52:K52"/>
    <mergeCell ref="J59:L59"/>
    <mergeCell ref="J58:L58"/>
    <mergeCell ref="A53:L53"/>
    <mergeCell ref="A54:D54"/>
    <mergeCell ref="E54:I55"/>
    <mergeCell ref="J54:L57"/>
    <mergeCell ref="A55:D55"/>
    <mergeCell ref="C56:C57"/>
    <mergeCell ref="E57:I57"/>
    <mergeCell ref="B56:B57"/>
    <mergeCell ref="A56:A57"/>
    <mergeCell ref="D56:D57"/>
    <mergeCell ref="L64:L65"/>
    <mergeCell ref="A65:C65"/>
    <mergeCell ref="D65:K65"/>
    <mergeCell ref="J62:L62"/>
    <mergeCell ref="J60:L60"/>
    <mergeCell ref="J61:L61"/>
    <mergeCell ref="A63:C63"/>
    <mergeCell ref="E63:L63"/>
    <mergeCell ref="A64:C64"/>
    <mergeCell ref="D64:K64"/>
    <mergeCell ref="A72:B72"/>
    <mergeCell ref="G72:H72"/>
    <mergeCell ref="F71:G71"/>
    <mergeCell ref="A67:L67"/>
    <mergeCell ref="A68:C68"/>
    <mergeCell ref="D68:E68"/>
    <mergeCell ref="F68:G68"/>
  </mergeCells>
  <conditionalFormatting sqref="D24">
    <cfRule type="cellIs" dxfId="5" priority="5" operator="notEqual">
      <formula>$A$8</formula>
    </cfRule>
    <cfRule type="cellIs" dxfId="4" priority="6" operator="equal">
      <formula>$A$8</formula>
    </cfRule>
  </conditionalFormatting>
  <conditionalFormatting sqref="D50">
    <cfRule type="cellIs" dxfId="3" priority="3" operator="notEqual">
      <formula>$A$30</formula>
    </cfRule>
    <cfRule type="cellIs" dxfId="2" priority="4" operator="equal">
      <formula>$A$30</formula>
    </cfRule>
  </conditionalFormatting>
  <conditionalFormatting sqref="D63">
    <cfRule type="cellIs" dxfId="1" priority="1" operator="notEqual">
      <formula>$A$30</formula>
    </cfRule>
    <cfRule type="cellIs" dxfId="0" priority="2" operator="equal">
      <formula>$A$30</formula>
    </cfRule>
  </conditionalFormatting>
  <pageMargins left="0.23622047244094491" right="0.23622047244094491" top="0.74803149606299213" bottom="0.74803149606299213" header="0.31496062992125984" footer="0.31496062992125984"/>
  <pageSetup paperSize="9" scale="45" fitToHeight="0" orientation="landscape" r:id="rId1"/>
  <rowBreaks count="1" manualBreakCount="1">
    <brk id="52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programmazione</vt:lpstr>
      <vt:lpstr>pesatura obiettivo</vt:lpstr>
      <vt:lpstr>ATTRIBUZIONE</vt:lpstr>
      <vt:lpstr>scheda completa</vt:lpstr>
      <vt:lpstr>valutazione segr</vt:lpstr>
      <vt:lpstr>valutazione dip.</vt:lpstr>
      <vt:lpstr>ATTRIBUZIONE!Area_stampa</vt:lpstr>
      <vt:lpstr>'pesatura obiettivo'!Area_stampa</vt:lpstr>
      <vt:lpstr>programmazione!Area_stampa</vt:lpstr>
      <vt:lpstr>'scheda completa'!Area_stampa</vt:lpstr>
      <vt:lpstr>'valutazione dip.'!Area_stampa</vt:lpstr>
      <vt:lpstr>'valutazione segr'!Area_stampa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riccardo scintu</dc:creator>
  <cp:lastModifiedBy>Cristiana Dessì</cp:lastModifiedBy>
  <cp:lastPrinted>2023-05-29T10:52:49Z</cp:lastPrinted>
  <dcterms:created xsi:type="dcterms:W3CDTF">2021-12-20T08:35:26Z</dcterms:created>
  <dcterms:modified xsi:type="dcterms:W3CDTF">2023-05-29T10:53:11Z</dcterms:modified>
</cp:coreProperties>
</file>