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agatti Claudia\Documenti\Trasparenza\Costi contabilizzati\"/>
    </mc:Choice>
  </mc:AlternateContent>
  <xr:revisionPtr revIDLastSave="0" documentId="8_{7F0AC0D1-A5BC-4214-81BB-557591A4E6FC}" xr6:coauthVersionLast="47" xr6:coauthVersionMax="47" xr10:uidLastSave="{00000000-0000-0000-0000-000000000000}"/>
  <bookViews>
    <workbookView xWindow="-120" yWindow="-120" windowWidth="29040" windowHeight="15720" xr2:uid="{26B1B565-F755-4A0C-A338-7BEDE93818D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1" i="1" l="1"/>
  <c r="E21" i="1"/>
  <c r="D21" i="1"/>
  <c r="C21" i="1"/>
  <c r="J20" i="1"/>
  <c r="H20" i="1"/>
  <c r="F20" i="1"/>
  <c r="J19" i="1"/>
  <c r="I19" i="1"/>
  <c r="H19" i="1"/>
  <c r="G19" i="1"/>
  <c r="F19" i="1"/>
  <c r="J18" i="1"/>
  <c r="H18" i="1"/>
  <c r="F18" i="1"/>
  <c r="J17" i="1"/>
  <c r="H17" i="1"/>
  <c r="G17" i="1"/>
  <c r="F17" i="1"/>
  <c r="J16" i="1"/>
  <c r="H16" i="1"/>
  <c r="G16" i="1"/>
  <c r="F16" i="1"/>
  <c r="H15" i="1"/>
  <c r="F15" i="1"/>
  <c r="I14" i="1"/>
  <c r="H14" i="1"/>
  <c r="G14" i="1"/>
  <c r="F14" i="1"/>
  <c r="J13" i="1"/>
  <c r="H13" i="1"/>
  <c r="F13" i="1"/>
  <c r="J12" i="1"/>
  <c r="I12" i="1"/>
  <c r="H12" i="1"/>
  <c r="F12" i="1"/>
  <c r="J11" i="1"/>
  <c r="I11" i="1"/>
  <c r="H11" i="1"/>
  <c r="F11" i="1"/>
  <c r="J10" i="1"/>
  <c r="H10" i="1"/>
  <c r="G10" i="1"/>
  <c r="F10" i="1"/>
  <c r="J9" i="1"/>
  <c r="I9" i="1"/>
  <c r="H9" i="1"/>
  <c r="F9" i="1"/>
  <c r="I8" i="1"/>
  <c r="H8" i="1"/>
  <c r="G8" i="1"/>
  <c r="F8" i="1"/>
  <c r="J7" i="1"/>
  <c r="H7" i="1"/>
  <c r="F7" i="1"/>
  <c r="H21" i="1" l="1"/>
  <c r="I21" i="1" s="1"/>
  <c r="G20" i="1"/>
  <c r="I16" i="1"/>
  <c r="J15" i="1"/>
  <c r="I15" i="1"/>
  <c r="G15" i="1"/>
  <c r="J14" i="1"/>
  <c r="I13" i="1"/>
  <c r="G9" i="1"/>
  <c r="J8" i="1"/>
  <c r="I7" i="1"/>
  <c r="G7" i="1"/>
  <c r="I17" i="1"/>
  <c r="G12" i="1"/>
  <c r="G11" i="1"/>
  <c r="I10" i="1"/>
  <c r="F21" i="1"/>
  <c r="G21" i="1" s="1"/>
  <c r="I20" i="1"/>
  <c r="I18" i="1"/>
  <c r="G18" i="1"/>
  <c r="G13" i="1"/>
</calcChain>
</file>

<file path=xl/sharedStrings.xml><?xml version="1.0" encoding="utf-8"?>
<sst xmlns="http://schemas.openxmlformats.org/spreadsheetml/2006/main" count="43" uniqueCount="43">
  <si>
    <t>COMUNE DI CORBETTA</t>
  </si>
  <si>
    <t>Servizi erogati - Costi contabilizzati</t>
  </si>
  <si>
    <t>Confronto 2022-2023-2024 ai sensi dell'art. 32, comma 2, lett. a), D.Lgs. 33/2013</t>
  </si>
  <si>
    <t>Fonte: Rendiconto della gestione - Allegato e) Spese correnti - Impegni per missioni, programmi e macroaggregati</t>
  </si>
  <si>
    <t>Cod.</t>
  </si>
  <si>
    <t>Missione</t>
  </si>
  <si>
    <t>2022</t>
  </si>
  <si>
    <t>2023</t>
  </si>
  <si>
    <t>2024</t>
  </si>
  <si>
    <t>Var. 2023/2022</t>
  </si>
  <si>
    <t>Var. % 2023/2022</t>
  </si>
  <si>
    <t>Var. 2024/2023</t>
  </si>
  <si>
    <t>Var. % 2024/2023</t>
  </si>
  <si>
    <t>Incidenza 2024</t>
  </si>
  <si>
    <t>1</t>
  </si>
  <si>
    <t>Servizi istituzionali, generali e di gestione</t>
  </si>
  <si>
    <t>2</t>
  </si>
  <si>
    <t>Giustizia</t>
  </si>
  <si>
    <t>3</t>
  </si>
  <si>
    <t>Ordine pubblico e sicurezza</t>
  </si>
  <si>
    <t>4</t>
  </si>
  <si>
    <t>Istruzione e diritto allo studio</t>
  </si>
  <si>
    <t>5</t>
  </si>
  <si>
    <t>Tutela e valorizzazione beni e attività culturali</t>
  </si>
  <si>
    <t>6</t>
  </si>
  <si>
    <t>Politiche giovanili, sport e tempo libero</t>
  </si>
  <si>
    <t>7</t>
  </si>
  <si>
    <t>Turismo</t>
  </si>
  <si>
    <t>8</t>
  </si>
  <si>
    <t>Assetto del territorio ed edilizia abitativa</t>
  </si>
  <si>
    <t>9</t>
  </si>
  <si>
    <t>Sviluppo sostenibile e tutela ambiente</t>
  </si>
  <si>
    <t>10</t>
  </si>
  <si>
    <t>Trasporti e diritto alla mobilità</t>
  </si>
  <si>
    <t>11</t>
  </si>
  <si>
    <t>Soccorso civile</t>
  </si>
  <si>
    <t>12</t>
  </si>
  <si>
    <t>Diritti sociali, politiche sociali e famiglia</t>
  </si>
  <si>
    <t>13</t>
  </si>
  <si>
    <t>Tutela della salute</t>
  </si>
  <si>
    <t>14</t>
  </si>
  <si>
    <t>Sviluppo economico e competitività</t>
  </si>
  <si>
    <t>Totale spesa corrente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</si>
</sst>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>
    <font>
      <sz val="11"/>
      <color theme="1"/>
      <name val="Aptos Narrow"/>
      <family val="2"/>
      <scheme val="minor"/>
    </font>
    <font>
      <sz val="11"/>
      <name val="Carlito"/>
    </font>
    <font>
      <b/>
      <sz val="16"/>
      <color rgb="FF1F4E78"/>
      <name val="Carlito"/>
    </font>
    <font>
      <b/>
      <sz val="14"/>
      <name val="Carlito"/>
    </font>
    <font>
      <i/>
      <sz val="11"/>
      <name val="Carlito"/>
    </font>
    <font>
      <b/>
      <sz val="11"/>
      <color rgb="FFFFFFFF"/>
      <name val="Carlito"/>
    </font>
    <font>
      <b/>
      <sz val="11"/>
      <name val="Carlito"/>
    </font>
  </fonts>
  <fills count="3">
    <fill>
      <patternFill patternType="none"/>
    </fill>
    <fill>
      <patternFill patternType="gray125"/>
    </fill>
    <fill>
      <patternFill patternType="solid">
        <fgColor rgb="FF0F766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 applyAlignment="1">
      <alignment vertical="center" wrapText="1"/>
    </xf>
    <xf numFmtId="0" fontId="0" fillId="0" borderId="0" xfId="1" applyFont="1" applyAlignment="1">
      <alignment vertical="center" wrapText="1"/>
    </xf>
    <xf numFmtId="0" fontId="0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164" fontId="0" fillId="0" borderId="0" xfId="1" applyNumberFormat="1" applyFont="1" applyAlignment="1">
      <alignment vertical="center" wrapText="1"/>
    </xf>
    <xf numFmtId="10" fontId="0" fillId="0" borderId="0" xfId="1" applyNumberFormat="1" applyFont="1" applyAlignment="1">
      <alignment vertical="center" wrapText="1"/>
    </xf>
    <xf numFmtId="0" fontId="6" fillId="0" borderId="0" xfId="1" applyFont="1" applyAlignment="1">
      <alignment vertical="center" wrapText="1"/>
    </xf>
    <xf numFmtId="164" fontId="6" fillId="0" borderId="0" xfId="1" applyNumberFormat="1" applyFont="1" applyAlignment="1">
      <alignment vertical="center" wrapText="1"/>
    </xf>
    <xf numFmtId="10" fontId="6" fillId="0" borderId="0" xfId="1" applyNumberFormat="1" applyFont="1" applyAlignment="1">
      <alignment vertical="center" wrapText="1"/>
    </xf>
  </cellXfs>
  <cellStyles count="2">
    <cellStyle name="Normal" xfId="1" xr:uid="{0875C2EA-8043-44CF-A04B-7E5A80F31EAF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62287-4B85-46A6-84FF-F626C81AE149}">
  <dimension ref="A1:Z192"/>
  <sheetViews>
    <sheetView tabSelected="1" workbookViewId="0">
      <selection activeCell="B26" sqref="B26"/>
    </sheetView>
  </sheetViews>
  <sheetFormatPr defaultRowHeight="15"/>
  <cols>
    <col min="1" max="1" width="7.140625" customWidth="1"/>
    <col min="2" max="2" width="48" customWidth="1"/>
    <col min="3" max="3" width="16.140625" customWidth="1"/>
    <col min="4" max="4" width="18.28515625" customWidth="1"/>
    <col min="5" max="5" width="18.85546875" customWidth="1"/>
    <col min="6" max="6" width="16.28515625" customWidth="1"/>
    <col min="7" max="7" width="16.140625" customWidth="1"/>
    <col min="8" max="8" width="15.7109375" customWidth="1"/>
    <col min="9" max="9" width="16.140625" customWidth="1"/>
    <col min="10" max="10" width="13.85546875" customWidth="1"/>
  </cols>
  <sheetData>
    <row r="1" spans="1:26" ht="23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5" t="s">
        <v>3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6" t="s">
        <v>13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 t="s">
        <v>14</v>
      </c>
      <c r="B7" s="3" t="s">
        <v>15</v>
      </c>
      <c r="C7" s="7">
        <v>4583789.91</v>
      </c>
      <c r="D7" s="7">
        <v>4502970.9400000004</v>
      </c>
      <c r="E7" s="7">
        <v>4550945.68</v>
      </c>
      <c r="F7" s="7">
        <f t="shared" ref="F7:F21" si="0">D7-C7</f>
        <v>-80818.969999999739</v>
      </c>
      <c r="G7" s="8">
        <f t="shared" ref="G7:G20" si="1">IF(C7=0,"",F7/C7)</f>
        <v>-1.7631473428501819E-2</v>
      </c>
      <c r="H7" s="7">
        <f t="shared" ref="H7:H21" si="2">E7-D7</f>
        <v>47974.739999999292</v>
      </c>
      <c r="I7" s="8">
        <f t="shared" ref="I7:I20" si="3">IF(D7=0,"",H7/D7)</f>
        <v>1.0654019454986598E-2</v>
      </c>
      <c r="J7" s="8">
        <f>E7/$E$21</f>
        <v>0.35727773409737335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3" t="s">
        <v>16</v>
      </c>
      <c r="B8" s="3" t="s">
        <v>17</v>
      </c>
      <c r="C8" s="7">
        <v>0</v>
      </c>
      <c r="D8" s="7">
        <v>0</v>
      </c>
      <c r="E8" s="7">
        <v>0</v>
      </c>
      <c r="F8" s="7">
        <f t="shared" si="0"/>
        <v>0</v>
      </c>
      <c r="G8" s="8" t="str">
        <f t="shared" si="1"/>
        <v/>
      </c>
      <c r="H8" s="7">
        <f t="shared" si="2"/>
        <v>0</v>
      </c>
      <c r="I8" s="8" t="str">
        <f t="shared" si="3"/>
        <v/>
      </c>
      <c r="J8" s="8">
        <f>E8/$E$21</f>
        <v>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3" t="s">
        <v>18</v>
      </c>
      <c r="B9" s="3" t="s">
        <v>19</v>
      </c>
      <c r="C9" s="7">
        <v>832617.54</v>
      </c>
      <c r="D9" s="7">
        <v>605091.56999999995</v>
      </c>
      <c r="E9" s="7">
        <v>679013.26</v>
      </c>
      <c r="F9" s="7">
        <f t="shared" si="0"/>
        <v>-227525.97000000009</v>
      </c>
      <c r="G9" s="8">
        <f t="shared" si="1"/>
        <v>-0.27326588627955167</v>
      </c>
      <c r="H9" s="7">
        <f t="shared" si="2"/>
        <v>73921.690000000061</v>
      </c>
      <c r="I9" s="8">
        <f t="shared" si="3"/>
        <v>0.12216612107155958</v>
      </c>
      <c r="J9" s="8">
        <f>E9/$E$21</f>
        <v>5.3306792920207006E-2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3" t="s">
        <v>20</v>
      </c>
      <c r="B10" s="3" t="s">
        <v>21</v>
      </c>
      <c r="C10" s="7">
        <v>2998864.05</v>
      </c>
      <c r="D10" s="7">
        <v>3268671.14</v>
      </c>
      <c r="E10" s="7">
        <v>3086998.86</v>
      </c>
      <c r="F10" s="7">
        <f t="shared" si="0"/>
        <v>269807.09000000032</v>
      </c>
      <c r="G10" s="8">
        <f t="shared" si="1"/>
        <v>8.9969763717698478E-2</v>
      </c>
      <c r="H10" s="7">
        <f t="shared" si="2"/>
        <v>-181672.28000000026</v>
      </c>
      <c r="I10" s="8">
        <f t="shared" si="3"/>
        <v>-5.5579858670028293E-2</v>
      </c>
      <c r="J10" s="8">
        <f>E10/$E$21</f>
        <v>0.24234874142949003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3" t="s">
        <v>22</v>
      </c>
      <c r="B11" s="3" t="s">
        <v>23</v>
      </c>
      <c r="C11" s="7">
        <v>286444.57</v>
      </c>
      <c r="D11" s="7">
        <v>308794.37</v>
      </c>
      <c r="E11" s="7">
        <v>309648.19</v>
      </c>
      <c r="F11" s="7">
        <f t="shared" si="0"/>
        <v>22349.799999999988</v>
      </c>
      <c r="G11" s="8">
        <f t="shared" si="1"/>
        <v>7.802486882540656E-2</v>
      </c>
      <c r="H11" s="7">
        <f t="shared" si="2"/>
        <v>853.82000000000698</v>
      </c>
      <c r="I11" s="8">
        <f t="shared" si="3"/>
        <v>2.7650115512145089E-3</v>
      </c>
      <c r="J11" s="8">
        <f>E11/$E$21</f>
        <v>2.4309321945269396E-2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3" t="s">
        <v>24</v>
      </c>
      <c r="B12" s="3" t="s">
        <v>25</v>
      </c>
      <c r="C12" s="7">
        <v>127145.48</v>
      </c>
      <c r="D12" s="7">
        <v>93724.65</v>
      </c>
      <c r="E12" s="7">
        <v>121621.97</v>
      </c>
      <c r="F12" s="7">
        <f t="shared" si="0"/>
        <v>-33420.83</v>
      </c>
      <c r="G12" s="8">
        <f t="shared" si="1"/>
        <v>-0.26285503818145955</v>
      </c>
      <c r="H12" s="7">
        <f t="shared" si="2"/>
        <v>27897.320000000007</v>
      </c>
      <c r="I12" s="8">
        <f t="shared" si="3"/>
        <v>0.29765189840666256</v>
      </c>
      <c r="J12" s="8">
        <f>E12/$E$21</f>
        <v>9.5480862470014635E-3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3" t="s">
        <v>26</v>
      </c>
      <c r="B13" s="3" t="s">
        <v>27</v>
      </c>
      <c r="C13" s="7">
        <v>13863.19</v>
      </c>
      <c r="D13" s="7">
        <v>16373.74</v>
      </c>
      <c r="E13" s="7">
        <v>33014.300000000003</v>
      </c>
      <c r="F13" s="7">
        <f t="shared" si="0"/>
        <v>2510.5499999999993</v>
      </c>
      <c r="G13" s="8">
        <f t="shared" si="1"/>
        <v>0.18109468311405955</v>
      </c>
      <c r="H13" s="7">
        <f t="shared" si="2"/>
        <v>16640.560000000005</v>
      </c>
      <c r="I13" s="8">
        <f t="shared" si="3"/>
        <v>1.0162956050358687</v>
      </c>
      <c r="J13" s="8">
        <f>E13/$E$21</f>
        <v>2.591829286965015E-3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3" t="s">
        <v>28</v>
      </c>
      <c r="B14" s="3" t="s">
        <v>29</v>
      </c>
      <c r="C14" s="7">
        <v>0</v>
      </c>
      <c r="D14" s="7">
        <v>0</v>
      </c>
      <c r="E14" s="7">
        <v>806.04</v>
      </c>
      <c r="F14" s="7">
        <f t="shared" si="0"/>
        <v>0</v>
      </c>
      <c r="G14" s="8" t="str">
        <f t="shared" si="1"/>
        <v/>
      </c>
      <c r="H14" s="7">
        <f t="shared" si="2"/>
        <v>806.04</v>
      </c>
      <c r="I14" s="8" t="str">
        <f t="shared" si="3"/>
        <v/>
      </c>
      <c r="J14" s="8">
        <f>E14/$E$21</f>
        <v>6.327918745711041E-5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" t="s">
        <v>30</v>
      </c>
      <c r="B15" s="3" t="s">
        <v>31</v>
      </c>
      <c r="C15" s="7">
        <v>481189.41</v>
      </c>
      <c r="D15" s="7">
        <v>521158.26</v>
      </c>
      <c r="E15" s="7">
        <v>610327.41</v>
      </c>
      <c r="F15" s="7">
        <f t="shared" si="0"/>
        <v>39968.850000000035</v>
      </c>
      <c r="G15" s="8">
        <f t="shared" si="1"/>
        <v>8.3062613535073507E-2</v>
      </c>
      <c r="H15" s="7">
        <f t="shared" si="2"/>
        <v>89169.150000000023</v>
      </c>
      <c r="I15" s="8">
        <f t="shared" si="3"/>
        <v>0.17109802692180304</v>
      </c>
      <c r="J15" s="8">
        <f>E15/$E$21</f>
        <v>4.7914523581463316E-2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3" t="s">
        <v>32</v>
      </c>
      <c r="B16" s="3" t="s">
        <v>33</v>
      </c>
      <c r="C16" s="7">
        <v>745880.58</v>
      </c>
      <c r="D16" s="7">
        <v>702370.05</v>
      </c>
      <c r="E16" s="7">
        <v>754764.27</v>
      </c>
      <c r="F16" s="7">
        <f t="shared" si="0"/>
        <v>-43510.529999999912</v>
      </c>
      <c r="G16" s="8">
        <f t="shared" si="1"/>
        <v>-5.8334445441654899E-2</v>
      </c>
      <c r="H16" s="7">
        <f t="shared" si="2"/>
        <v>52394.219999999972</v>
      </c>
      <c r="I16" s="8">
        <f t="shared" si="3"/>
        <v>7.4596318564551511E-2</v>
      </c>
      <c r="J16" s="8">
        <f>E16/$E$21</f>
        <v>5.9253721561286166E-2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3" t="s">
        <v>34</v>
      </c>
      <c r="B17" s="3" t="s">
        <v>35</v>
      </c>
      <c r="C17" s="7">
        <v>6000</v>
      </c>
      <c r="D17" s="7">
        <v>21826.720000000001</v>
      </c>
      <c r="E17" s="7">
        <v>6000</v>
      </c>
      <c r="F17" s="7">
        <f t="shared" si="0"/>
        <v>15826.720000000001</v>
      </c>
      <c r="G17" s="8">
        <f t="shared" si="1"/>
        <v>2.6377866666666669</v>
      </c>
      <c r="H17" s="7">
        <f t="shared" si="2"/>
        <v>-15826.720000000001</v>
      </c>
      <c r="I17" s="8">
        <f t="shared" si="3"/>
        <v>-0.72510757456915198</v>
      </c>
      <c r="J17" s="8">
        <f>E17/$E$21</f>
        <v>4.7103757225778185E-4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3" t="s">
        <v>36</v>
      </c>
      <c r="B18" s="3" t="s">
        <v>37</v>
      </c>
      <c r="C18" s="7">
        <v>3013591.01</v>
      </c>
      <c r="D18" s="7">
        <v>2499931.2999999998</v>
      </c>
      <c r="E18" s="7">
        <v>2460786.69</v>
      </c>
      <c r="F18" s="7">
        <f t="shared" si="0"/>
        <v>-513659.70999999996</v>
      </c>
      <c r="G18" s="8">
        <f t="shared" si="1"/>
        <v>-0.17044771778769011</v>
      </c>
      <c r="H18" s="7">
        <f t="shared" si="2"/>
        <v>-39144.60999999987</v>
      </c>
      <c r="I18" s="8">
        <f t="shared" si="3"/>
        <v>-1.5658274289377421E-2</v>
      </c>
      <c r="J18" s="8">
        <f>E18/$E$21</f>
        <v>0.19318716471697714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" t="s">
        <v>38</v>
      </c>
      <c r="B19" s="3" t="s">
        <v>39</v>
      </c>
      <c r="C19" s="7">
        <v>0</v>
      </c>
      <c r="D19" s="7">
        <v>0</v>
      </c>
      <c r="E19" s="7">
        <v>0</v>
      </c>
      <c r="F19" s="7">
        <f t="shared" si="0"/>
        <v>0</v>
      </c>
      <c r="G19" s="8" t="str">
        <f t="shared" si="1"/>
        <v/>
      </c>
      <c r="H19" s="7">
        <f t="shared" si="2"/>
        <v>0</v>
      </c>
      <c r="I19" s="8" t="str">
        <f t="shared" si="3"/>
        <v/>
      </c>
      <c r="J19" s="8">
        <f>E19/$E$21</f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3" t="s">
        <v>40</v>
      </c>
      <c r="B20" s="3" t="s">
        <v>41</v>
      </c>
      <c r="C20" s="7">
        <v>27000.75</v>
      </c>
      <c r="D20" s="7">
        <v>145960.13</v>
      </c>
      <c r="E20" s="7">
        <v>123910.72</v>
      </c>
      <c r="F20" s="7">
        <f t="shared" si="0"/>
        <v>118959.38</v>
      </c>
      <c r="G20" s="8">
        <f t="shared" si="1"/>
        <v>4.4057805801690693</v>
      </c>
      <c r="H20" s="7">
        <f t="shared" si="2"/>
        <v>-22049.410000000003</v>
      </c>
      <c r="I20" s="8">
        <f t="shared" si="3"/>
        <v>-0.15106460921896961</v>
      </c>
      <c r="J20" s="8">
        <f>E20/$E$21</f>
        <v>9.7277674542522955E-3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3"/>
      <c r="B21" s="9" t="s">
        <v>42</v>
      </c>
      <c r="C21" s="10">
        <f>SUM(C7:C20)</f>
        <v>13116386.49</v>
      </c>
      <c r="D21" s="10">
        <f t="shared" ref="D21:F21" si="4">SUM(D7:D20)</f>
        <v>12686872.870000003</v>
      </c>
      <c r="E21" s="10">
        <f t="shared" si="4"/>
        <v>12737837.389999999</v>
      </c>
      <c r="F21" s="10">
        <f t="shared" si="4"/>
        <v>-429513.6199999993</v>
      </c>
      <c r="G21" s="11">
        <f>F21/C21</f>
        <v>-3.2746337592862385E-2</v>
      </c>
      <c r="H21" s="10">
        <f t="shared" si="2"/>
        <v>50964.519999995828</v>
      </c>
      <c r="I21" s="11">
        <f>H21/D21</f>
        <v>4.0171065417159667E-3</v>
      </c>
      <c r="J21" s="11">
        <f>1</f>
        <v>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BAGATTI</dc:creator>
  <cp:lastModifiedBy>CLAUDIA BAGATTI</cp:lastModifiedBy>
  <dcterms:created xsi:type="dcterms:W3CDTF">2026-06-10T09:24:22Z</dcterms:created>
  <dcterms:modified xsi:type="dcterms:W3CDTF">2026-06-10T09:24:50Z</dcterms:modified>
</cp:coreProperties>
</file>