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LBINAS1\Risorse umane\@Trasparenza  e controllo gestione\Open data\Comune\2023\"/>
    </mc:Choice>
  </mc:AlternateContent>
  <xr:revisionPtr revIDLastSave="0" documentId="13_ncr:1_{6DD39ACE-FD65-4840-B5B5-64A5EBAA7980}" xr6:coauthVersionLast="47" xr6:coauthVersionMax="47" xr10:uidLastSave="{00000000-0000-0000-0000-000000000000}"/>
  <bookViews>
    <workbookView xWindow="-120" yWindow="-120" windowWidth="29040" windowHeight="15840" activeTab="2" xr2:uid="{ED987496-B1B1-4A23-954B-F486040A5925}"/>
  </bookViews>
  <sheets>
    <sheet name="genere" sheetId="1" r:id="rId1"/>
    <sheet name="assunto" sheetId="2" r:id="rId2"/>
    <sheet name="cessato" sheetId="3" r:id="rId3"/>
    <sheet name="formazione" sheetId="4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4" l="1"/>
  <c r="C11" i="4"/>
  <c r="M6" i="4"/>
  <c r="L6" i="4"/>
  <c r="K6" i="4"/>
  <c r="J6" i="4"/>
  <c r="I6" i="4"/>
  <c r="N6" i="4" s="1"/>
  <c r="F6" i="4"/>
  <c r="E6" i="4"/>
  <c r="D6" i="4"/>
  <c r="C6" i="4"/>
  <c r="B6" i="4"/>
  <c r="G6" i="4" s="1"/>
  <c r="M5" i="4"/>
  <c r="M11" i="4" s="1"/>
  <c r="L5" i="4"/>
  <c r="K5" i="4"/>
  <c r="K11" i="4" s="1"/>
  <c r="J5" i="4"/>
  <c r="J11" i="4" s="1"/>
  <c r="I5" i="4"/>
  <c r="I11" i="4" s="1"/>
  <c r="F5" i="4"/>
  <c r="F11" i="4" s="1"/>
  <c r="E5" i="4"/>
  <c r="E11" i="4" s="1"/>
  <c r="D5" i="4"/>
  <c r="D11" i="4" s="1"/>
  <c r="C5" i="4"/>
  <c r="B5" i="4"/>
  <c r="B11" i="4" s="1"/>
  <c r="N5" i="4" l="1"/>
  <c r="G5" i="4"/>
  <c r="G11" i="4" s="1"/>
  <c r="N11" i="4" l="1"/>
  <c r="O6" i="4" s="1"/>
  <c r="O5" i="4"/>
  <c r="O11" i="4" s="1"/>
  <c r="H7" i="1" l="1"/>
  <c r="H8" i="1"/>
  <c r="H9" i="1"/>
  <c r="H10" i="1"/>
  <c r="H6" i="1" l="1"/>
  <c r="I7" i="1" l="1"/>
  <c r="I8" i="1"/>
  <c r="I9" i="1"/>
  <c r="I10" i="1"/>
  <c r="I6" i="1"/>
  <c r="H11" i="1" l="1"/>
  <c r="I11" i="1"/>
</calcChain>
</file>

<file path=xl/sharedStrings.xml><?xml version="1.0" encoding="utf-8"?>
<sst xmlns="http://schemas.openxmlformats.org/spreadsheetml/2006/main" count="106" uniqueCount="54">
  <si>
    <t>Tempo Pieno</t>
  </si>
  <si>
    <t>Part Time Inf. 50%</t>
  </si>
  <si>
    <t>Uomini</t>
  </si>
  <si>
    <t>Donne</t>
  </si>
  <si>
    <t>Segretario B</t>
  </si>
  <si>
    <t>Totale Dipendenti</t>
  </si>
  <si>
    <t>PERSONALE ASSUNTO</t>
  </si>
  <si>
    <t>Nomina da concorso</t>
  </si>
  <si>
    <t>Nomina da altre cause</t>
  </si>
  <si>
    <t>Stab. LSU</t>
  </si>
  <si>
    <t>Ass. per chiamata diretta</t>
  </si>
  <si>
    <t>Ass. per chiamata numerica</t>
  </si>
  <si>
    <t>Passaggio da stesso comparto</t>
  </si>
  <si>
    <t>Passaggio da altro comparto</t>
  </si>
  <si>
    <t>Ass. art. 35</t>
  </si>
  <si>
    <t>UOMINI</t>
  </si>
  <si>
    <t>DONNE</t>
  </si>
  <si>
    <t>PERSONALE CESSATO</t>
  </si>
  <si>
    <t>Coll. a riposo</t>
  </si>
  <si>
    <t>Dimissioni</t>
  </si>
  <si>
    <t>Passaggio esternaliz.</t>
  </si>
  <si>
    <t>Passaggio a stesso comparto</t>
  </si>
  <si>
    <t>Passaggio ad altro comparto</t>
  </si>
  <si>
    <t>Risoluzione rapporto</t>
  </si>
  <si>
    <t>Licenziam.</t>
  </si>
  <si>
    <t>Altre cause</t>
  </si>
  <si>
    <t>VII SETTORE "ORGANIZZAZIONE, RISORSE UMANE E CENTRALE APPALTI"</t>
  </si>
  <si>
    <t>Ass. art. 90 TUEL</t>
  </si>
  <si>
    <t>Ass. art.110 Comma 1 TUEL</t>
  </si>
  <si>
    <t xml:space="preserve">                  UOMINI</t>
  </si>
  <si>
    <t xml:space="preserve">                                DONNE</t>
  </si>
  <si>
    <t xml:space="preserve">Classi età </t>
  </si>
  <si>
    <r>
      <rPr>
        <u/>
        <sz val="10"/>
        <color rgb="FF000000"/>
        <rFont val="Verdana"/>
        <family val="2"/>
      </rPr>
      <t>&lt;</t>
    </r>
    <r>
      <rPr>
        <sz val="10"/>
        <color rgb="FF000000"/>
        <rFont val="Verdana"/>
        <family val="2"/>
      </rPr>
      <t>30</t>
    </r>
  </si>
  <si>
    <t>da 31 a 40</t>
  </si>
  <si>
    <t>da 41 a 50</t>
  </si>
  <si>
    <t>da 51 a 60</t>
  </si>
  <si>
    <t>&gt; di 60</t>
  </si>
  <si>
    <t>Tot</t>
  </si>
  <si>
    <t>%</t>
  </si>
  <si>
    <t>Tipo Formazione</t>
  </si>
  <si>
    <t>Obbligatoria (sicurezza)</t>
  </si>
  <si>
    <t>Aggiornamento professionale</t>
  </si>
  <si>
    <t>Competenze manageriali/Relazionali</t>
  </si>
  <si>
    <t>Tematiche CUG</t>
  </si>
  <si>
    <t>Violenza di genere</t>
  </si>
  <si>
    <t>Altro (specificare)</t>
  </si>
  <si>
    <t>Totale</t>
  </si>
  <si>
    <t>Area dei Funzionari</t>
  </si>
  <si>
    <t>Area degli Istruttori</t>
  </si>
  <si>
    <t>Area degli Opertori Esperti</t>
  </si>
  <si>
    <t>Area degli Operatori</t>
  </si>
  <si>
    <t>Part Time Pari o Sup. 50%</t>
  </si>
  <si>
    <t>TABELLA 1.11 - FRUIZIONE DELLA FORMAZIONE SUDDIVISO PER GENERE, LIVELLO ED ETA’</t>
  </si>
  <si>
    <t>OPEN DATA - PERSONALE DIPENDENTE A TEMPO INDETERMINATO E DETERMINATO AL 31/12/2023, SUDDIVISO PER GENERE E 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</si>
</sst>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u/>
      <sz val="10"/>
      <color rgb="FF000000"/>
      <name val="Verdana"/>
      <family val="2"/>
    </font>
    <font>
      <sz val="8"/>
      <color rgb="FF000000"/>
      <name val="Verdan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9" fontId="6" fillId="0" borderId="19" xfId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9" fontId="8" fillId="0" borderId="19" xfId="1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9" fillId="0" borderId="23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9" fontId="8" fillId="0" borderId="23" xfId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9" fontId="9" fillId="0" borderId="28" xfId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9" fontId="9" fillId="0" borderId="3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1114425</xdr:colOff>
      <xdr:row>4</xdr:row>
      <xdr:rowOff>9525</xdr:rowOff>
    </xdr:to>
    <xdr:sp macro="" textlink="">
      <xdr:nvSpPr>
        <xdr:cNvPr id="2" name="Connettore 1 5">
          <a:extLst>
            <a:ext uri="{FF2B5EF4-FFF2-40B4-BE49-F238E27FC236}">
              <a16:creationId xmlns:a16="http://schemas.microsoft.com/office/drawing/2014/main" id="{49D74C6A-04C0-43E1-81EE-26321107BFB1}"/>
            </a:ext>
          </a:extLst>
        </xdr:cNvPr>
        <xdr:cNvSpPr>
          <a:spLocks noChangeShapeType="1"/>
        </xdr:cNvSpPr>
      </xdr:nvSpPr>
      <xdr:spPr bwMode="auto">
        <a:xfrm>
          <a:off x="0" y="542925"/>
          <a:ext cx="111442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1114425</xdr:colOff>
      <xdr:row>4</xdr:row>
      <xdr:rowOff>9525</xdr:rowOff>
    </xdr:to>
    <xdr:sp macro="" textlink="">
      <xdr:nvSpPr>
        <xdr:cNvPr id="3" name="Connettore 1 5">
          <a:extLst>
            <a:ext uri="{FF2B5EF4-FFF2-40B4-BE49-F238E27FC236}">
              <a16:creationId xmlns:a16="http://schemas.microsoft.com/office/drawing/2014/main" id="{E5BD5946-8A41-4E49-AAB5-BDD94D7A664B}"/>
            </a:ext>
          </a:extLst>
        </xdr:cNvPr>
        <xdr:cNvSpPr>
          <a:spLocks noChangeShapeType="1"/>
        </xdr:cNvSpPr>
      </xdr:nvSpPr>
      <xdr:spPr bwMode="auto">
        <a:xfrm>
          <a:off x="0" y="542925"/>
          <a:ext cx="111442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LBINAS1\Risorse%20umane\@Comitato%20unico%20di%20garanzia%20CUG\Comune\Questionario\2024\Anagrafica%20dipendenti_2023.xlsx" TargetMode="External"/><Relationship Id="rId1" Type="http://schemas.openxmlformats.org/officeDocument/2006/relationships/externalLinkPath" Target="/@Comitato%20unico%20di%20garanzia%20CUG/Comune/Questionario/2024/Anagrafica%20dipendenti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agrafica dipendenti"/>
      <sheetName val="tab 1.1"/>
      <sheetName val="tab 1.2"/>
      <sheetName val="tab 1.3"/>
      <sheetName val="tab 1.4"/>
      <sheetName val="tab 1.5"/>
      <sheetName val="tab 1.6"/>
      <sheetName val="tab 1.7"/>
      <sheetName val="tab 1.8"/>
      <sheetName val="tab 1.9"/>
      <sheetName val="tab 1.10"/>
      <sheetName val="tab 1.11"/>
      <sheetName val="retribuzioni"/>
      <sheetName val="retrib media"/>
      <sheetName val="presenze"/>
      <sheetName val="formazi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>F</v>
          </cell>
          <cell r="G2">
            <v>46</v>
          </cell>
          <cell r="I2" t="str">
            <v>x</v>
          </cell>
        </row>
        <row r="3">
          <cell r="B3" t="str">
            <v>M</v>
          </cell>
          <cell r="G3">
            <v>47</v>
          </cell>
        </row>
        <row r="4">
          <cell r="B4" t="str">
            <v>M</v>
          </cell>
          <cell r="G4">
            <v>52</v>
          </cell>
        </row>
        <row r="5">
          <cell r="B5" t="str">
            <v>M</v>
          </cell>
          <cell r="G5">
            <v>27</v>
          </cell>
          <cell r="H5" t="str">
            <v>x</v>
          </cell>
        </row>
        <row r="6">
          <cell r="B6" t="str">
            <v>M</v>
          </cell>
          <cell r="G6">
            <v>29</v>
          </cell>
        </row>
        <row r="7">
          <cell r="B7" t="str">
            <v>F</v>
          </cell>
          <cell r="G7">
            <v>49</v>
          </cell>
          <cell r="I7" t="str">
            <v>x</v>
          </cell>
        </row>
        <row r="8">
          <cell r="B8" t="str">
            <v>M</v>
          </cell>
          <cell r="G8">
            <v>65</v>
          </cell>
        </row>
        <row r="9">
          <cell r="B9" t="str">
            <v>M</v>
          </cell>
          <cell r="G9">
            <v>51</v>
          </cell>
          <cell r="H9" t="str">
            <v>x</v>
          </cell>
        </row>
        <row r="10">
          <cell r="B10" t="str">
            <v>F</v>
          </cell>
          <cell r="G10">
            <v>56</v>
          </cell>
          <cell r="I10" t="str">
            <v>x</v>
          </cell>
        </row>
        <row r="11">
          <cell r="B11" t="str">
            <v>M</v>
          </cell>
          <cell r="G11">
            <v>57</v>
          </cell>
          <cell r="I11" t="str">
            <v>x</v>
          </cell>
        </row>
        <row r="12">
          <cell r="B12" t="str">
            <v>M</v>
          </cell>
          <cell r="G12">
            <v>55</v>
          </cell>
        </row>
        <row r="13">
          <cell r="B13" t="str">
            <v>M</v>
          </cell>
          <cell r="G13">
            <v>60</v>
          </cell>
        </row>
        <row r="14">
          <cell r="B14" t="str">
            <v>F</v>
          </cell>
          <cell r="G14">
            <v>47</v>
          </cell>
        </row>
        <row r="15">
          <cell r="B15" t="str">
            <v>F</v>
          </cell>
          <cell r="G15">
            <v>40</v>
          </cell>
          <cell r="I15" t="str">
            <v>x</v>
          </cell>
        </row>
        <row r="16">
          <cell r="B16" t="str">
            <v>F</v>
          </cell>
          <cell r="G16">
            <v>60</v>
          </cell>
          <cell r="I16" t="str">
            <v>x</v>
          </cell>
        </row>
        <row r="17">
          <cell r="B17" t="str">
            <v>M</v>
          </cell>
          <cell r="G17">
            <v>65</v>
          </cell>
        </row>
        <row r="18">
          <cell r="B18" t="str">
            <v>M</v>
          </cell>
          <cell r="G18">
            <v>61</v>
          </cell>
        </row>
        <row r="19">
          <cell r="B19" t="str">
            <v>F</v>
          </cell>
          <cell r="G19">
            <v>45</v>
          </cell>
        </row>
        <row r="20">
          <cell r="B20" t="str">
            <v>F</v>
          </cell>
          <cell r="G20">
            <v>56</v>
          </cell>
        </row>
        <row r="21">
          <cell r="B21" t="str">
            <v>F</v>
          </cell>
          <cell r="G21">
            <v>55</v>
          </cell>
          <cell r="I21" t="str">
            <v>x</v>
          </cell>
        </row>
        <row r="22">
          <cell r="B22" t="str">
            <v>F</v>
          </cell>
          <cell r="G22">
            <v>61</v>
          </cell>
        </row>
        <row r="23">
          <cell r="B23" t="str">
            <v>M</v>
          </cell>
          <cell r="G23">
            <v>52</v>
          </cell>
        </row>
        <row r="24">
          <cell r="B24" t="str">
            <v>M</v>
          </cell>
          <cell r="G24">
            <v>59</v>
          </cell>
          <cell r="I24" t="str">
            <v>x</v>
          </cell>
        </row>
        <row r="25">
          <cell r="B25" t="str">
            <v>F</v>
          </cell>
          <cell r="G25">
            <v>29</v>
          </cell>
        </row>
        <row r="26">
          <cell r="B26" t="str">
            <v>M</v>
          </cell>
          <cell r="G26">
            <v>27</v>
          </cell>
        </row>
        <row r="27">
          <cell r="B27" t="str">
            <v>F</v>
          </cell>
          <cell r="G27">
            <v>33</v>
          </cell>
        </row>
        <row r="28">
          <cell r="B28" t="str">
            <v>M</v>
          </cell>
          <cell r="G28">
            <v>57</v>
          </cell>
          <cell r="I28" t="str">
            <v>x</v>
          </cell>
        </row>
        <row r="29">
          <cell r="B29" t="str">
            <v>F</v>
          </cell>
          <cell r="G29">
            <v>46</v>
          </cell>
          <cell r="I29" t="str">
            <v>x</v>
          </cell>
        </row>
        <row r="30">
          <cell r="B30" t="str">
            <v>F</v>
          </cell>
          <cell r="G30">
            <v>61</v>
          </cell>
        </row>
        <row r="31">
          <cell r="B31" t="str">
            <v>M</v>
          </cell>
          <cell r="G31">
            <v>50</v>
          </cell>
        </row>
        <row r="32">
          <cell r="B32" t="str">
            <v>F</v>
          </cell>
          <cell r="G32">
            <v>49</v>
          </cell>
        </row>
        <row r="33">
          <cell r="B33" t="str">
            <v>F</v>
          </cell>
          <cell r="G33">
            <v>40</v>
          </cell>
        </row>
        <row r="34">
          <cell r="B34" t="str">
            <v>F</v>
          </cell>
          <cell r="G34">
            <v>38</v>
          </cell>
        </row>
        <row r="35">
          <cell r="B35" t="str">
            <v>M</v>
          </cell>
          <cell r="G35">
            <v>49</v>
          </cell>
        </row>
        <row r="36">
          <cell r="B36" t="str">
            <v>F</v>
          </cell>
          <cell r="G36">
            <v>37</v>
          </cell>
          <cell r="I36" t="str">
            <v>x</v>
          </cell>
        </row>
        <row r="37">
          <cell r="B37" t="str">
            <v>M</v>
          </cell>
          <cell r="G37">
            <v>25</v>
          </cell>
          <cell r="I37" t="str">
            <v>x</v>
          </cell>
        </row>
        <row r="38">
          <cell r="B38" t="str">
            <v>M</v>
          </cell>
          <cell r="G38">
            <v>63</v>
          </cell>
        </row>
        <row r="39">
          <cell r="B39" t="str">
            <v>F</v>
          </cell>
          <cell r="G39">
            <v>62</v>
          </cell>
        </row>
        <row r="40">
          <cell r="B40" t="str">
            <v>F</v>
          </cell>
          <cell r="G40">
            <v>36</v>
          </cell>
          <cell r="I40" t="str">
            <v>x</v>
          </cell>
        </row>
        <row r="41">
          <cell r="B41" t="str">
            <v>F</v>
          </cell>
          <cell r="G41">
            <v>54</v>
          </cell>
        </row>
        <row r="42">
          <cell r="B42" t="str">
            <v>F</v>
          </cell>
          <cell r="G42">
            <v>52</v>
          </cell>
        </row>
        <row r="43">
          <cell r="B43" t="str">
            <v>M</v>
          </cell>
          <cell r="G43">
            <v>61</v>
          </cell>
        </row>
        <row r="44">
          <cell r="B44" t="str">
            <v>F</v>
          </cell>
          <cell r="G44">
            <v>56</v>
          </cell>
        </row>
        <row r="45">
          <cell r="B45" t="str">
            <v>F</v>
          </cell>
          <cell r="G45">
            <v>47</v>
          </cell>
        </row>
        <row r="46">
          <cell r="B46" t="str">
            <v>M</v>
          </cell>
          <cell r="G46">
            <v>53</v>
          </cell>
        </row>
        <row r="47">
          <cell r="B47" t="str">
            <v>F</v>
          </cell>
          <cell r="G47">
            <v>62</v>
          </cell>
        </row>
        <row r="48">
          <cell r="B48" t="str">
            <v>F</v>
          </cell>
          <cell r="G48">
            <v>30</v>
          </cell>
          <cell r="I48" t="str">
            <v>x</v>
          </cell>
        </row>
        <row r="49">
          <cell r="B49" t="str">
            <v>F</v>
          </cell>
          <cell r="G49">
            <v>40</v>
          </cell>
        </row>
        <row r="50">
          <cell r="B50" t="str">
            <v>F</v>
          </cell>
          <cell r="G50">
            <v>54</v>
          </cell>
        </row>
        <row r="51">
          <cell r="B51" t="str">
            <v>M</v>
          </cell>
          <cell r="G51">
            <v>31</v>
          </cell>
        </row>
        <row r="52">
          <cell r="B52" t="str">
            <v>M</v>
          </cell>
          <cell r="G52">
            <v>66</v>
          </cell>
          <cell r="I52" t="str">
            <v>x</v>
          </cell>
        </row>
        <row r="53">
          <cell r="B53" t="str">
            <v>M</v>
          </cell>
          <cell r="G53">
            <v>36</v>
          </cell>
          <cell r="I53" t="str">
            <v>x</v>
          </cell>
        </row>
        <row r="54">
          <cell r="B54" t="str">
            <v>M</v>
          </cell>
          <cell r="G54">
            <v>50</v>
          </cell>
        </row>
        <row r="55">
          <cell r="B55" t="str">
            <v>F</v>
          </cell>
          <cell r="G55">
            <v>43</v>
          </cell>
        </row>
        <row r="56">
          <cell r="B56" t="str">
            <v>F</v>
          </cell>
          <cell r="G56">
            <v>44</v>
          </cell>
        </row>
        <row r="57">
          <cell r="B57" t="str">
            <v>F</v>
          </cell>
          <cell r="G57">
            <v>58</v>
          </cell>
        </row>
        <row r="58">
          <cell r="B58" t="str">
            <v>F</v>
          </cell>
          <cell r="G58">
            <v>59</v>
          </cell>
          <cell r="I58" t="str">
            <v>x</v>
          </cell>
        </row>
        <row r="59">
          <cell r="B59" t="str">
            <v>M</v>
          </cell>
          <cell r="G59">
            <v>49</v>
          </cell>
        </row>
        <row r="60">
          <cell r="B60" t="str">
            <v>F</v>
          </cell>
          <cell r="G60">
            <v>48</v>
          </cell>
          <cell r="I60" t="str">
            <v>x</v>
          </cell>
        </row>
        <row r="61">
          <cell r="B61" t="str">
            <v>F</v>
          </cell>
          <cell r="G61">
            <v>48</v>
          </cell>
          <cell r="H61" t="str">
            <v>x</v>
          </cell>
        </row>
        <row r="62">
          <cell r="B62" t="str">
            <v>F</v>
          </cell>
          <cell r="G62">
            <v>59</v>
          </cell>
          <cell r="I62" t="str">
            <v>x</v>
          </cell>
        </row>
        <row r="63">
          <cell r="B63" t="str">
            <v>F</v>
          </cell>
          <cell r="G63">
            <v>52</v>
          </cell>
        </row>
        <row r="64">
          <cell r="B64" t="str">
            <v>F</v>
          </cell>
          <cell r="G64">
            <v>62</v>
          </cell>
          <cell r="I64" t="str">
            <v>x</v>
          </cell>
        </row>
        <row r="65">
          <cell r="B65" t="str">
            <v>F</v>
          </cell>
          <cell r="G65">
            <v>57</v>
          </cell>
          <cell r="I65" t="str">
            <v>x</v>
          </cell>
        </row>
        <row r="66">
          <cell r="B66" t="str">
            <v>M</v>
          </cell>
          <cell r="G66">
            <v>57</v>
          </cell>
        </row>
        <row r="67">
          <cell r="B67" t="str">
            <v>F</v>
          </cell>
          <cell r="G67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37187-75AF-441D-9EBE-D1732A590573}">
  <sheetPr>
    <pageSetUpPr fitToPage="1"/>
  </sheetPr>
  <dimension ref="A1:I11"/>
  <sheetViews>
    <sheetView workbookViewId="0">
      <selection activeCell="A6" sqref="A6"/>
    </sheetView>
  </sheetViews>
  <sheetFormatPr defaultRowHeight="15" x14ac:dyDescent="0.25"/>
  <cols>
    <col min="1" max="1" width="27" customWidth="1"/>
    <col min="2" max="2" width="12.140625" customWidth="1"/>
    <col min="3" max="3" width="13.7109375" customWidth="1"/>
    <col min="4" max="4" width="7.42578125" bestFit="1" customWidth="1"/>
    <col min="5" max="5" width="11" customWidth="1"/>
    <col min="6" max="6" width="7.42578125" bestFit="1" customWidth="1"/>
    <col min="7" max="7" width="10.42578125" customWidth="1"/>
    <col min="8" max="8" width="7.42578125" bestFit="1" customWidth="1"/>
  </cols>
  <sheetData>
    <row r="1" spans="1:9" ht="21" customHeight="1" x14ac:dyDescent="0.25">
      <c r="A1" s="30" t="s">
        <v>26</v>
      </c>
      <c r="B1" s="30"/>
      <c r="C1" s="30"/>
      <c r="D1" s="30"/>
      <c r="E1" s="30"/>
      <c r="F1" s="30"/>
      <c r="G1" s="30"/>
      <c r="H1" s="30"/>
      <c r="I1" s="30"/>
    </row>
    <row r="2" spans="1:9" ht="43.5" customHeight="1" x14ac:dyDescent="0.25">
      <c r="A2" s="47" t="s">
        <v>53</v>
      </c>
      <c r="B2" s="47"/>
      <c r="C2" s="47"/>
      <c r="D2" s="47"/>
      <c r="E2" s="47"/>
      <c r="F2" s="47"/>
      <c r="G2" s="47"/>
      <c r="H2" s="47"/>
      <c r="I2" s="47"/>
    </row>
    <row r="4" spans="1:9" ht="35.25" customHeight="1" x14ac:dyDescent="0.25">
      <c r="A4" s="2"/>
      <c r="B4" s="31" t="s">
        <v>0</v>
      </c>
      <c r="C4" s="31"/>
      <c r="D4" s="31" t="s">
        <v>1</v>
      </c>
      <c r="E4" s="31"/>
      <c r="F4" s="32" t="s">
        <v>51</v>
      </c>
      <c r="G4" s="32"/>
      <c r="H4" s="31" t="s">
        <v>5</v>
      </c>
      <c r="I4" s="31"/>
    </row>
    <row r="5" spans="1:9" x14ac:dyDescent="0.25">
      <c r="A5" s="2"/>
      <c r="B5" s="2" t="s">
        <v>2</v>
      </c>
      <c r="C5" s="2" t="s">
        <v>3</v>
      </c>
      <c r="D5" s="2" t="s">
        <v>2</v>
      </c>
      <c r="E5" s="2" t="s">
        <v>3</v>
      </c>
      <c r="F5" s="2" t="s">
        <v>2</v>
      </c>
      <c r="G5" s="2" t="s">
        <v>3</v>
      </c>
      <c r="H5" s="2" t="s">
        <v>2</v>
      </c>
      <c r="I5" s="2" t="s">
        <v>3</v>
      </c>
    </row>
    <row r="6" spans="1:9" x14ac:dyDescent="0.25">
      <c r="A6" s="2" t="s">
        <v>4</v>
      </c>
      <c r="B6" s="2"/>
      <c r="C6" s="2">
        <v>1</v>
      </c>
      <c r="D6" s="2"/>
      <c r="E6" s="2"/>
      <c r="F6" s="2"/>
      <c r="G6" s="2"/>
      <c r="H6" s="2">
        <f>B6+D6+F6</f>
        <v>0</v>
      </c>
      <c r="I6" s="2">
        <f>C6+E6+G6</f>
        <v>1</v>
      </c>
    </row>
    <row r="7" spans="1:9" x14ac:dyDescent="0.25">
      <c r="A7" s="2" t="s">
        <v>47</v>
      </c>
      <c r="B7" s="2">
        <v>8</v>
      </c>
      <c r="C7" s="2">
        <v>11</v>
      </c>
      <c r="D7" s="2"/>
      <c r="E7" s="2"/>
      <c r="F7" s="2"/>
      <c r="G7" s="2">
        <v>2</v>
      </c>
      <c r="H7" s="2">
        <f t="shared" ref="H7:H10" si="0">B7+D7+F7</f>
        <v>8</v>
      </c>
      <c r="I7" s="2">
        <f t="shared" ref="I7:I10" si="1">C7+E7+G7</f>
        <v>13</v>
      </c>
    </row>
    <row r="8" spans="1:9" x14ac:dyDescent="0.25">
      <c r="A8" s="2" t="s">
        <v>48</v>
      </c>
      <c r="B8" s="2">
        <v>15</v>
      </c>
      <c r="C8" s="2">
        <v>23</v>
      </c>
      <c r="D8" s="2"/>
      <c r="E8" s="2"/>
      <c r="F8" s="2"/>
      <c r="G8" s="2">
        <v>5</v>
      </c>
      <c r="H8" s="2">
        <f t="shared" si="0"/>
        <v>15</v>
      </c>
      <c r="I8" s="2">
        <f t="shared" si="1"/>
        <v>28</v>
      </c>
    </row>
    <row r="9" spans="1:9" x14ac:dyDescent="0.25">
      <c r="A9" s="2" t="s">
        <v>49</v>
      </c>
      <c r="B9" s="2">
        <v>5</v>
      </c>
      <c r="C9" s="2">
        <v>2</v>
      </c>
      <c r="D9" s="2"/>
      <c r="E9" s="2"/>
      <c r="F9" s="2"/>
      <c r="G9" s="2"/>
      <c r="H9" s="2">
        <f t="shared" si="0"/>
        <v>5</v>
      </c>
      <c r="I9" s="2">
        <f t="shared" si="1"/>
        <v>2</v>
      </c>
    </row>
    <row r="10" spans="1:9" x14ac:dyDescent="0.25">
      <c r="A10" s="2" t="s">
        <v>50</v>
      </c>
      <c r="B10" s="2"/>
      <c r="C10" s="2">
        <v>0</v>
      </c>
      <c r="D10" s="2"/>
      <c r="E10" s="2"/>
      <c r="F10" s="2"/>
      <c r="G10" s="2">
        <v>1</v>
      </c>
      <c r="H10" s="2">
        <f t="shared" si="0"/>
        <v>0</v>
      </c>
      <c r="I10" s="2">
        <f t="shared" si="1"/>
        <v>1</v>
      </c>
    </row>
    <row r="11" spans="1:9" x14ac:dyDescent="0.25">
      <c r="H11" s="2">
        <f>SUM(H6:H10)</f>
        <v>28</v>
      </c>
      <c r="I11" s="2">
        <f>SUM(I6:I10)</f>
        <v>45</v>
      </c>
    </row>
  </sheetData>
  <mergeCells count="6">
    <mergeCell ref="A1:I1"/>
    <mergeCell ref="B4:C4"/>
    <mergeCell ref="D4:E4"/>
    <mergeCell ref="F4:G4"/>
    <mergeCell ref="H4:I4"/>
    <mergeCell ref="A2:I2"/>
  </mergeCells>
  <phoneticPr fontId="1" type="noConversion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DB03-3291-4591-A125-906A286F70A6}">
  <sheetPr>
    <pageSetUpPr fitToPage="1"/>
  </sheetPr>
  <dimension ref="A1:K15"/>
  <sheetViews>
    <sheetView workbookViewId="0">
      <selection activeCell="C12" sqref="C12"/>
    </sheetView>
  </sheetViews>
  <sheetFormatPr defaultRowHeight="15" x14ac:dyDescent="0.25"/>
  <cols>
    <col min="1" max="1" width="28" bestFit="1" customWidth="1"/>
    <col min="2" max="2" width="19.140625" bestFit="1" customWidth="1"/>
    <col min="3" max="3" width="20.85546875" bestFit="1" customWidth="1"/>
    <col min="4" max="4" width="9" bestFit="1" customWidth="1"/>
    <col min="5" max="5" width="23.28515625" bestFit="1" customWidth="1"/>
    <col min="6" max="6" width="25.7109375" bestFit="1" customWidth="1"/>
    <col min="7" max="7" width="27.5703125" bestFit="1" customWidth="1"/>
    <col min="8" max="8" width="26.140625" bestFit="1" customWidth="1"/>
    <col min="9" max="9" width="10.42578125" bestFit="1" customWidth="1"/>
    <col min="10" max="10" width="15.140625" bestFit="1" customWidth="1"/>
    <col min="11" max="11" width="24.5703125" bestFit="1" customWidth="1"/>
  </cols>
  <sheetData>
    <row r="1" spans="1:11" x14ac:dyDescent="0.25">
      <c r="A1" s="33" t="s">
        <v>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B3" s="33" t="s">
        <v>15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25">
      <c r="A4" s="2"/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27</v>
      </c>
      <c r="K4" s="2" t="s">
        <v>28</v>
      </c>
    </row>
    <row r="5" spans="1:11" x14ac:dyDescent="0.25">
      <c r="A5" s="2" t="s">
        <v>47</v>
      </c>
      <c r="B5" s="2"/>
      <c r="C5" s="2"/>
      <c r="D5" s="2"/>
      <c r="E5" s="2"/>
      <c r="F5" s="2"/>
      <c r="G5" s="2"/>
      <c r="H5" s="2"/>
      <c r="I5" s="2"/>
      <c r="J5" s="2"/>
      <c r="K5" s="2">
        <v>1</v>
      </c>
    </row>
    <row r="6" spans="1:11" x14ac:dyDescent="0.25">
      <c r="A6" s="2" t="s">
        <v>48</v>
      </c>
      <c r="B6" s="2">
        <v>3</v>
      </c>
      <c r="C6" s="2"/>
      <c r="D6" s="2"/>
      <c r="E6" s="2"/>
      <c r="F6" s="2"/>
      <c r="G6" s="2">
        <v>1</v>
      </c>
      <c r="H6" s="2"/>
      <c r="I6" s="2"/>
      <c r="J6" s="2"/>
      <c r="K6" s="2"/>
    </row>
    <row r="7" spans="1:11" x14ac:dyDescent="0.25">
      <c r="A7" s="2" t="s">
        <v>49</v>
      </c>
      <c r="B7" s="2">
        <v>3</v>
      </c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 t="s">
        <v>50</v>
      </c>
      <c r="B8" s="2"/>
      <c r="C8" s="2"/>
      <c r="D8" s="2"/>
      <c r="E8" s="2"/>
      <c r="F8" s="2"/>
      <c r="G8" s="2"/>
      <c r="H8" s="2"/>
      <c r="I8" s="2"/>
      <c r="J8" s="2"/>
      <c r="K8" s="2"/>
    </row>
    <row r="10" spans="1:11" x14ac:dyDescent="0.25">
      <c r="B10" s="33" t="s">
        <v>16</v>
      </c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5">
      <c r="A11" s="2"/>
      <c r="B11" s="2" t="s">
        <v>7</v>
      </c>
      <c r="C11" s="2" t="s">
        <v>8</v>
      </c>
      <c r="D11" s="2" t="s">
        <v>9</v>
      </c>
      <c r="E11" s="2" t="s">
        <v>10</v>
      </c>
      <c r="F11" s="2" t="s">
        <v>11</v>
      </c>
      <c r="G11" s="2" t="s">
        <v>12</v>
      </c>
      <c r="H11" s="2" t="s">
        <v>13</v>
      </c>
      <c r="I11" s="2" t="s">
        <v>14</v>
      </c>
      <c r="J11" s="2" t="s">
        <v>27</v>
      </c>
      <c r="K11" s="2" t="s">
        <v>28</v>
      </c>
    </row>
    <row r="12" spans="1:11" x14ac:dyDescent="0.25">
      <c r="A12" s="2" t="s">
        <v>47</v>
      </c>
      <c r="B12" s="2">
        <v>1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2" t="s">
        <v>48</v>
      </c>
      <c r="B13" s="2"/>
      <c r="C13" s="2"/>
      <c r="D13" s="2"/>
      <c r="E13" s="2"/>
      <c r="F13" s="2"/>
      <c r="G13" s="2"/>
      <c r="H13" s="2"/>
      <c r="I13" s="2"/>
      <c r="J13" s="2">
        <v>2</v>
      </c>
      <c r="K13" s="2"/>
    </row>
    <row r="14" spans="1:11" x14ac:dyDescent="0.25">
      <c r="A14" s="2" t="s">
        <v>49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 t="s">
        <v>50</v>
      </c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3">
    <mergeCell ref="B3:K3"/>
    <mergeCell ref="A1:K1"/>
    <mergeCell ref="B10:K10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8ECBD-B4EA-471E-8460-14EC90A8C00E}">
  <sheetPr>
    <pageSetUpPr fitToPage="1"/>
  </sheetPr>
  <dimension ref="A1:J16"/>
  <sheetViews>
    <sheetView tabSelected="1" workbookViewId="0">
      <selection activeCell="C5" sqref="C5"/>
    </sheetView>
  </sheetViews>
  <sheetFormatPr defaultRowHeight="15" x14ac:dyDescent="0.25"/>
  <cols>
    <col min="1" max="1" width="28" bestFit="1" customWidth="1"/>
    <col min="2" max="2" width="12.42578125" bestFit="1" customWidth="1"/>
    <col min="3" max="3" width="10.28515625" bestFit="1" customWidth="1"/>
    <col min="4" max="4" width="9" bestFit="1" customWidth="1"/>
    <col min="5" max="5" width="19.5703125" bestFit="1" customWidth="1"/>
    <col min="6" max="6" width="26.42578125" bestFit="1" customWidth="1"/>
    <col min="7" max="7" width="26.140625" bestFit="1" customWidth="1"/>
    <col min="8" max="8" width="19.7109375" bestFit="1" customWidth="1"/>
    <col min="9" max="9" width="10.28515625" bestFit="1" customWidth="1"/>
    <col min="10" max="10" width="10.85546875" bestFit="1" customWidth="1"/>
  </cols>
  <sheetData>
    <row r="1" spans="1:10" x14ac:dyDescent="0.25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B3" s="33" t="s">
        <v>15</v>
      </c>
      <c r="C3" s="33"/>
      <c r="D3" s="33"/>
      <c r="E3" s="33"/>
      <c r="F3" s="33"/>
      <c r="G3" s="33"/>
      <c r="H3" s="33"/>
      <c r="I3" s="33"/>
      <c r="J3" s="33"/>
    </row>
    <row r="4" spans="1:10" x14ac:dyDescent="0.25">
      <c r="A4" s="2"/>
      <c r="B4" s="2" t="s">
        <v>18</v>
      </c>
      <c r="C4" s="2" t="s">
        <v>19</v>
      </c>
      <c r="D4" s="2" t="s">
        <v>9</v>
      </c>
      <c r="E4" s="2" t="s">
        <v>20</v>
      </c>
      <c r="F4" s="2" t="s">
        <v>21</v>
      </c>
      <c r="G4" s="2" t="s">
        <v>22</v>
      </c>
      <c r="H4" s="2" t="s">
        <v>23</v>
      </c>
      <c r="I4" s="2" t="s">
        <v>24</v>
      </c>
      <c r="J4" s="2" t="s">
        <v>25</v>
      </c>
    </row>
    <row r="5" spans="1:10" x14ac:dyDescent="0.25">
      <c r="A5" s="2" t="s">
        <v>4</v>
      </c>
      <c r="B5" s="2">
        <v>1</v>
      </c>
      <c r="C5" s="2"/>
      <c r="D5" s="2"/>
      <c r="E5" s="2"/>
      <c r="F5" s="2"/>
      <c r="G5" s="2"/>
      <c r="H5" s="2"/>
      <c r="I5" s="2"/>
      <c r="J5" s="2"/>
    </row>
    <row r="6" spans="1:10" x14ac:dyDescent="0.25">
      <c r="A6" s="2" t="s">
        <v>47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48</v>
      </c>
      <c r="B7" s="2"/>
      <c r="C7" s="2">
        <v>1</v>
      </c>
      <c r="D7" s="2"/>
      <c r="E7" s="2"/>
      <c r="F7" s="2"/>
      <c r="G7" s="2"/>
      <c r="H7" s="2"/>
      <c r="I7" s="2"/>
      <c r="J7" s="2"/>
    </row>
    <row r="8" spans="1:10" x14ac:dyDescent="0.25">
      <c r="A8" s="2" t="s">
        <v>49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50</v>
      </c>
      <c r="B9" s="2"/>
      <c r="C9" s="2"/>
      <c r="D9" s="2"/>
      <c r="E9" s="2"/>
      <c r="F9" s="2"/>
      <c r="G9" s="2"/>
      <c r="H9" s="2"/>
      <c r="I9" s="2"/>
      <c r="J9" s="2"/>
    </row>
    <row r="11" spans="1:10" x14ac:dyDescent="0.25">
      <c r="B11" s="34" t="s">
        <v>16</v>
      </c>
      <c r="C11" s="34"/>
      <c r="D11" s="34"/>
      <c r="E11" s="34"/>
      <c r="F11" s="34"/>
      <c r="G11" s="34"/>
      <c r="H11" s="34"/>
      <c r="I11" s="34"/>
      <c r="J11" s="34"/>
    </row>
    <row r="12" spans="1:10" x14ac:dyDescent="0.25">
      <c r="A12" s="2"/>
      <c r="B12" s="2" t="s">
        <v>18</v>
      </c>
      <c r="C12" s="2" t="s">
        <v>19</v>
      </c>
      <c r="D12" s="2" t="s">
        <v>9</v>
      </c>
      <c r="E12" s="2" t="s">
        <v>20</v>
      </c>
      <c r="F12" s="2" t="s">
        <v>21</v>
      </c>
      <c r="G12" s="2" t="s">
        <v>22</v>
      </c>
      <c r="H12" s="2" t="s">
        <v>23</v>
      </c>
      <c r="I12" s="2" t="s">
        <v>24</v>
      </c>
      <c r="J12" s="2" t="s">
        <v>25</v>
      </c>
    </row>
    <row r="13" spans="1:10" x14ac:dyDescent="0.25">
      <c r="A13" s="2" t="s">
        <v>47</v>
      </c>
      <c r="B13" s="2"/>
      <c r="C13" s="2">
        <v>1</v>
      </c>
      <c r="D13" s="2"/>
      <c r="E13" s="2"/>
      <c r="F13" s="2"/>
      <c r="G13" s="2"/>
      <c r="H13" s="2"/>
      <c r="I13" s="2"/>
      <c r="J13" s="2"/>
    </row>
    <row r="14" spans="1:10" x14ac:dyDescent="0.25">
      <c r="A14" s="2" t="s">
        <v>48</v>
      </c>
      <c r="B14" s="2">
        <v>1</v>
      </c>
      <c r="C14" s="2">
        <v>1</v>
      </c>
      <c r="D14" s="2"/>
      <c r="E14" s="2"/>
      <c r="F14" s="2"/>
      <c r="G14" s="2"/>
      <c r="H14" s="2"/>
      <c r="I14" s="2"/>
      <c r="J14" s="2">
        <v>1</v>
      </c>
    </row>
    <row r="15" spans="1:10" x14ac:dyDescent="0.25">
      <c r="A15" s="2" t="s">
        <v>49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 t="s">
        <v>50</v>
      </c>
      <c r="B16" s="2"/>
      <c r="C16" s="2"/>
      <c r="D16" s="2"/>
      <c r="E16" s="2"/>
      <c r="F16" s="2"/>
      <c r="G16" s="2"/>
      <c r="H16" s="2"/>
      <c r="I16" s="2"/>
      <c r="J16" s="2"/>
    </row>
  </sheetData>
  <mergeCells count="3">
    <mergeCell ref="A1:J1"/>
    <mergeCell ref="B3:J3"/>
    <mergeCell ref="B11:J11"/>
  </mergeCells>
  <pageMargins left="0.7" right="0.7" top="0.75" bottom="0.75" header="0.3" footer="0.3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7863A-41CE-42B4-8DDE-44937B08C714}">
  <dimension ref="A1:O11"/>
  <sheetViews>
    <sheetView workbookViewId="0">
      <selection activeCell="M9" sqref="M9"/>
    </sheetView>
  </sheetViews>
  <sheetFormatPr defaultRowHeight="15" x14ac:dyDescent="0.25"/>
  <cols>
    <col min="2" max="2" width="10.42578125" bestFit="1" customWidth="1"/>
  </cols>
  <sheetData>
    <row r="1" spans="1:15" ht="15.75" thickBot="1" x14ac:dyDescent="0.3">
      <c r="A1" s="35" t="s">
        <v>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5.75" customHeight="1" thickBot="1" x14ac:dyDescent="0.3">
      <c r="A2" s="3"/>
      <c r="B2" s="36" t="s">
        <v>29</v>
      </c>
      <c r="C2" s="37"/>
      <c r="D2" s="37"/>
      <c r="E2" s="37"/>
      <c r="F2" s="37"/>
      <c r="G2" s="37"/>
      <c r="H2" s="38"/>
      <c r="I2" s="39" t="s">
        <v>30</v>
      </c>
      <c r="J2" s="39"/>
      <c r="K2" s="39"/>
      <c r="L2" s="39"/>
      <c r="M2" s="39"/>
      <c r="N2" s="39"/>
      <c r="O2" s="40"/>
    </row>
    <row r="3" spans="1:15" ht="25.5" x14ac:dyDescent="0.25">
      <c r="A3" s="4" t="s">
        <v>31</v>
      </c>
      <c r="B3" s="41" t="s">
        <v>32</v>
      </c>
      <c r="C3" s="43" t="s">
        <v>33</v>
      </c>
      <c r="D3" s="43" t="s">
        <v>34</v>
      </c>
      <c r="E3" s="43" t="s">
        <v>35</v>
      </c>
      <c r="F3" s="43" t="s">
        <v>36</v>
      </c>
      <c r="G3" s="43" t="s">
        <v>37</v>
      </c>
      <c r="H3" s="45" t="s">
        <v>38</v>
      </c>
      <c r="I3" s="41" t="s">
        <v>32</v>
      </c>
      <c r="J3" s="43" t="s">
        <v>33</v>
      </c>
      <c r="K3" s="43" t="s">
        <v>34</v>
      </c>
      <c r="L3" s="43" t="s">
        <v>35</v>
      </c>
      <c r="M3" s="43" t="s">
        <v>36</v>
      </c>
      <c r="N3" s="43" t="s">
        <v>37</v>
      </c>
      <c r="O3" s="45" t="s">
        <v>38</v>
      </c>
    </row>
    <row r="4" spans="1:15" ht="39" thickBot="1" x14ac:dyDescent="0.3">
      <c r="A4" s="5" t="s">
        <v>39</v>
      </c>
      <c r="B4" s="42"/>
      <c r="C4" s="44"/>
      <c r="D4" s="44"/>
      <c r="E4" s="44"/>
      <c r="F4" s="44"/>
      <c r="G4" s="44"/>
      <c r="H4" s="46"/>
      <c r="I4" s="42"/>
      <c r="J4" s="44"/>
      <c r="K4" s="44"/>
      <c r="L4" s="44"/>
      <c r="M4" s="44"/>
      <c r="N4" s="44"/>
      <c r="O4" s="46"/>
    </row>
    <row r="5" spans="1:15" ht="51" x14ac:dyDescent="0.25">
      <c r="A5" s="6" t="s">
        <v>40</v>
      </c>
      <c r="B5" s="7">
        <f>COUNTIFS([1]formazione!$H$2:$H$67,"x",[1]formazione!$G$2:$G$67,"&lt;31",[1]formazione!$B$2:$B$67,"M")</f>
        <v>1</v>
      </c>
      <c r="C5" s="8">
        <f>COUNTIFS([1]formazione!$H$2:$H$67,"x",[1]formazione!$G$2:$G$67,"&gt;30",[1]formazione!$G$2:$G$67,"&lt;41",[1]formazione!$B$2:$B$67,"M")</f>
        <v>0</v>
      </c>
      <c r="D5" s="8">
        <f>COUNTIFS([1]formazione!$H$2:$H$67,"x",[1]formazione!$G$2:$G$67,"&gt;40",[1]formazione!$G$2:$G$67,"&lt;51",[1]formazione!$B$2:$B$67,"M")</f>
        <v>0</v>
      </c>
      <c r="E5" s="8">
        <f>COUNTIFS([1]formazione!$H$2:$H$67,"x",[1]formazione!$G$2:$G$67,"&gt;50",[1]formazione!$G$2:$G$67,"&lt;61",[1]formazione!$B$2:$B$67,"M")</f>
        <v>1</v>
      </c>
      <c r="F5" s="8">
        <f>COUNTIFS([1]formazione!$H$2:$H$67,"x",[1]formazione!$G$2:$G$67,"&gt;60",[1]formazione!$B$2:$B$67,"M")</f>
        <v>0</v>
      </c>
      <c r="G5" s="8">
        <f>SUM(B5:F5)</f>
        <v>2</v>
      </c>
      <c r="H5" s="9">
        <v>0</v>
      </c>
      <c r="I5" s="10">
        <f>COUNTIFS([1]formazione!$H$2:$H$67,"x",[1]formazione!$G$2:$G$67,"&lt;31",[1]formazione!$B$2:$B$67,"F")</f>
        <v>0</v>
      </c>
      <c r="J5" s="8">
        <f>COUNTIFS([1]formazione!$H$2:$H$67,"x",[1]formazione!$G$2:$G$67,"&gt;30",[1]formazione!$G$2:$G$67,"&lt;41",[1]formazione!$B$2:$B$67,"F")</f>
        <v>0</v>
      </c>
      <c r="K5" s="8">
        <f>COUNTIFS([1]formazione!$H$2:$H$67,"x",[1]formazione!$G$2:$G$67,"&gt;40",[1]formazione!$G$2:$G$67,"&lt;51",[1]formazione!$B$2:$B$67,"F")</f>
        <v>1</v>
      </c>
      <c r="L5" s="8">
        <f>COUNTIFS([1]formazione!$H$2:$H$67,"x",[1]formazione!$G$2:$G$67,"&gt;50",[1]formazione!$G$2:$G$67,"&lt;61",[1]formazione!$B$2:$B$67,"F")</f>
        <v>0</v>
      </c>
      <c r="M5" s="8">
        <f>COUNTIFS([1]formazione!$H$2:$H$67,"x",[1]formazione!$G$2:$G$67,"&gt;60",[1]formazione!$B$2:$B$67,"F")</f>
        <v>0</v>
      </c>
      <c r="N5" s="8">
        <f>SUM(I5:M5)</f>
        <v>1</v>
      </c>
      <c r="O5" s="11">
        <f>N5/$N$11</f>
        <v>6.25E-2</v>
      </c>
    </row>
    <row r="6" spans="1:15" ht="60" x14ac:dyDescent="0.25">
      <c r="A6" s="12" t="s">
        <v>41</v>
      </c>
      <c r="B6" s="13">
        <f>COUNTIFS([1]formazione!$I$2:$I$67,"x",[1]formazione!$G$2:$G$67,"&lt;31",[1]formazione!$B$2:$B$67,"M")</f>
        <v>1</v>
      </c>
      <c r="C6" s="14">
        <f>COUNTIFS([1]formazione!$I$2:$I$67,"x",[1]formazione!$G$2:$G$67,"&gt;30",[1]formazione!$G$2:$G$67,"&lt;41",[1]formazione!$B$2:$B$67,"M")</f>
        <v>1</v>
      </c>
      <c r="D6" s="14">
        <f>COUNTIFS([1]formazione!$I$2:$I$67,"x",[1]formazione!$G$2:$G$67,"&gt;40",[1]formazione!$G$2:$G$67,"&lt;51",[1]formazione!$B$2:$B$67,"M")</f>
        <v>0</v>
      </c>
      <c r="E6" s="14">
        <f>COUNTIFS([1]formazione!$I$2:$I$67,"x",[1]formazione!$G$2:$G$67,"&gt;50",[1]formazione!$G$2:$G$67,"&lt;61",[1]formazione!$B$2:$B$67,"M")</f>
        <v>3</v>
      </c>
      <c r="F6" s="14">
        <f>COUNTIFS([1]formazione!$I$2:$I$67,"x",[1]formazione!$G$2:$G$67,"&gt;60",[1]formazione!$B$2:$B$67,"M")</f>
        <v>1</v>
      </c>
      <c r="G6" s="15">
        <f>SUM(B6:F6)</f>
        <v>6</v>
      </c>
      <c r="H6" s="16">
        <v>0</v>
      </c>
      <c r="I6" s="17">
        <f>COUNTIFS([1]formazione!$I$2:$I$67,"x",[1]formazione!$G$2:$G$67,"&lt;31",[1]formazione!$B$2:$B$67,"F")</f>
        <v>1</v>
      </c>
      <c r="J6" s="15">
        <f>COUNTIFS([1]formazione!$I$2:$I$67,"x",[1]formazione!$G$2:$G$67,"&gt;30",[1]formazione!$G$2:$G$67,"&lt;41",[1]formazione!$B$2:$B$67,"F")</f>
        <v>3</v>
      </c>
      <c r="K6" s="15">
        <f>COUNTIFS([1]formazione!$I$2:$I$67,"x",[1]formazione!$G$2:$G$67,"&gt;40",[1]formazione!$G$2:$G$67,"&lt;51",[1]formazione!$B$2:$B$67,"F")</f>
        <v>4</v>
      </c>
      <c r="L6" s="15">
        <f>COUNTIFS([1]formazione!$I$2:$I$67,"x",[1]formazione!$G$2:$G$67,"&gt;50",[1]formazione!$G$2:$G$67,"&lt;61",[1]formazione!$B$2:$B$67,"F")</f>
        <v>6</v>
      </c>
      <c r="M6" s="15">
        <f>COUNTIFS([1]formazione!$I$2:$I$67,"x",[1]formazione!$G$2:$G$67,"&gt;60",[1]formazione!$B$2:$B$67,"F")</f>
        <v>1</v>
      </c>
      <c r="N6" s="15">
        <f>SUM(I6:M6)</f>
        <v>15</v>
      </c>
      <c r="O6" s="18">
        <f>N6/$N$11</f>
        <v>0.9375</v>
      </c>
    </row>
    <row r="7" spans="1:15" ht="75" x14ac:dyDescent="0.25">
      <c r="A7" s="12" t="s">
        <v>42</v>
      </c>
      <c r="B7" s="13"/>
      <c r="C7" s="14"/>
      <c r="D7" s="14"/>
      <c r="E7" s="14"/>
      <c r="F7" s="14"/>
      <c r="G7" s="14"/>
      <c r="H7" s="19"/>
      <c r="I7" s="17"/>
      <c r="J7" s="14"/>
      <c r="K7" s="14"/>
      <c r="L7" s="14"/>
      <c r="M7" s="14"/>
      <c r="N7" s="14"/>
      <c r="O7" s="16"/>
    </row>
    <row r="8" spans="1:15" ht="30" x14ac:dyDescent="0.25">
      <c r="A8" s="12" t="s">
        <v>43</v>
      </c>
      <c r="B8" s="13"/>
      <c r="C8" s="14"/>
      <c r="D8" s="14"/>
      <c r="E8" s="14"/>
      <c r="F8" s="14"/>
      <c r="G8" s="14"/>
      <c r="H8" s="19"/>
      <c r="I8" s="17"/>
      <c r="J8" s="14"/>
      <c r="K8" s="14"/>
      <c r="L8" s="14"/>
      <c r="M8" s="14"/>
      <c r="N8" s="14"/>
      <c r="O8" s="16"/>
    </row>
    <row r="9" spans="1:15" ht="45" x14ac:dyDescent="0.25">
      <c r="A9" s="12" t="s">
        <v>44</v>
      </c>
      <c r="B9" s="13"/>
      <c r="C9" s="14"/>
      <c r="D9" s="14"/>
      <c r="E9" s="14"/>
      <c r="F9" s="14"/>
      <c r="G9" s="14"/>
      <c r="H9" s="19"/>
      <c r="I9" s="17"/>
      <c r="J9" s="14"/>
      <c r="K9" s="14"/>
      <c r="L9" s="14"/>
      <c r="M9" s="14"/>
      <c r="N9" s="14"/>
      <c r="O9" s="16"/>
    </row>
    <row r="10" spans="1:15" ht="45.75" thickBot="1" x14ac:dyDescent="0.3">
      <c r="A10" s="20" t="s">
        <v>45</v>
      </c>
      <c r="B10" s="21"/>
      <c r="C10" s="22"/>
      <c r="D10" s="22"/>
      <c r="E10" s="22"/>
      <c r="F10" s="22"/>
      <c r="G10" s="22"/>
      <c r="H10" s="23"/>
      <c r="I10" s="24"/>
      <c r="J10" s="22"/>
      <c r="K10" s="22"/>
      <c r="L10" s="22"/>
      <c r="M10" s="22"/>
      <c r="N10" s="22"/>
      <c r="O10" s="25"/>
    </row>
    <row r="11" spans="1:15" ht="15.75" thickBot="1" x14ac:dyDescent="0.3">
      <c r="A11" s="26" t="s">
        <v>46</v>
      </c>
      <c r="B11" s="27">
        <f>SUM(B5:B10)</f>
        <v>2</v>
      </c>
      <c r="C11" s="28">
        <f t="shared" ref="C11:F11" si="0">SUM(C5:C10)</f>
        <v>1</v>
      </c>
      <c r="D11" s="28">
        <f t="shared" si="0"/>
        <v>0</v>
      </c>
      <c r="E11" s="28">
        <f t="shared" si="0"/>
        <v>4</v>
      </c>
      <c r="F11" s="28">
        <f t="shared" si="0"/>
        <v>1</v>
      </c>
      <c r="G11" s="28">
        <f>SUM(G5:G10)</f>
        <v>8</v>
      </c>
      <c r="H11" s="29">
        <v>0</v>
      </c>
      <c r="I11" s="27">
        <f>SUM(I5:I10)</f>
        <v>1</v>
      </c>
      <c r="J11" s="28">
        <f>SUM(J5:J10)</f>
        <v>3</v>
      </c>
      <c r="K11" s="28">
        <f t="shared" ref="K11:M11" si="1">SUM(K5:K10)</f>
        <v>5</v>
      </c>
      <c r="L11" s="28">
        <f t="shared" si="1"/>
        <v>6</v>
      </c>
      <c r="M11" s="28">
        <f t="shared" si="1"/>
        <v>1</v>
      </c>
      <c r="N11" s="28">
        <f>SUM(N5:N10)</f>
        <v>16</v>
      </c>
      <c r="O11" s="29">
        <f>SUM(O5:O6)</f>
        <v>1</v>
      </c>
    </row>
  </sheetData>
  <mergeCells count="17">
    <mergeCell ref="N3:N4"/>
    <mergeCell ref="A1:O1"/>
    <mergeCell ref="B2:H2"/>
    <mergeCell ref="I2:O2"/>
    <mergeCell ref="B3:B4"/>
    <mergeCell ref="C3:C4"/>
    <mergeCell ref="D3:D4"/>
    <mergeCell ref="E3:E4"/>
    <mergeCell ref="F3:F4"/>
    <mergeCell ref="G3:G4"/>
    <mergeCell ref="H3:H4"/>
    <mergeCell ref="O3:O4"/>
    <mergeCell ref="I3:I4"/>
    <mergeCell ref="J3:J4"/>
    <mergeCell ref="K3:K4"/>
    <mergeCell ref="L3:L4"/>
    <mergeCell ref="M3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genere</vt:lpstr>
      <vt:lpstr>assunto</vt:lpstr>
      <vt:lpstr>cessato</vt:lpstr>
      <vt:lpstr>formazione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Pasquato Sara</dc:creator>
  <cp:lastModifiedBy>Pasquato Sara</cp:lastModifiedBy>
  <cp:lastPrinted>2022-01-31T14:32:20Z</cp:lastPrinted>
  <dcterms:created xsi:type="dcterms:W3CDTF">2021-05-14T06:55:09Z</dcterms:created>
  <dcterms:modified xsi:type="dcterms:W3CDTF">2024-02-14T09:53:29Z</dcterms:modified>
</cp:coreProperties>
</file>